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19320" windowHeight="11505"/>
  </bookViews>
  <sheets>
    <sheet name="Base 2" sheetId="2" r:id="rId1"/>
    <sheet name="Base 10" sheetId="3" r:id="rId2"/>
  </sheets>
  <calcPr calcId="125725"/>
</workbook>
</file>

<file path=xl/calcChain.xml><?xml version="1.0" encoding="utf-8"?>
<calcChain xmlns="http://schemas.openxmlformats.org/spreadsheetml/2006/main">
  <c r="B21" i="3"/>
  <c r="B35" s="1"/>
  <c r="B34" s="1"/>
  <c r="B21" i="2"/>
  <c r="B35" s="1"/>
  <c r="B34" s="1"/>
  <c r="B23" i="3" l="1"/>
  <c r="B22" s="1"/>
  <c r="B37"/>
  <c r="B36" s="1"/>
  <c r="B37" i="2"/>
  <c r="B36" s="1"/>
  <c r="B25" i="3"/>
  <c r="B24" s="1"/>
  <c r="B33"/>
  <c r="B32" s="1"/>
  <c r="B31"/>
  <c r="B30" s="1"/>
  <c r="B29"/>
  <c r="B28" s="1"/>
  <c r="B27"/>
  <c r="B26" s="1"/>
  <c r="B20"/>
  <c r="B20" i="2"/>
  <c r="B29"/>
  <c r="B28" s="1"/>
  <c r="B27"/>
  <c r="B26" s="1"/>
  <c r="B25"/>
  <c r="B24" s="1"/>
  <c r="B23"/>
  <c r="B22" s="1"/>
  <c r="B31"/>
  <c r="B30" s="1"/>
  <c r="B33"/>
  <c r="B32" s="1"/>
  <c r="B53" i="3" l="1"/>
  <c r="C53" s="1"/>
  <c r="D53" s="1"/>
  <c r="E53" s="1"/>
  <c r="B51"/>
  <c r="C51" s="1"/>
  <c r="D51" s="1"/>
  <c r="E51" s="1"/>
  <c r="B49"/>
  <c r="C49" s="1"/>
  <c r="D49" s="1"/>
  <c r="E49" s="1"/>
  <c r="B47"/>
  <c r="C47" s="1"/>
  <c r="D47" s="1"/>
  <c r="E47" s="1"/>
  <c r="B45"/>
  <c r="C45" s="1"/>
  <c r="D45" s="1"/>
  <c r="E45" s="1"/>
  <c r="B43"/>
  <c r="C43" s="1"/>
  <c r="D43" s="1"/>
  <c r="E43" s="1"/>
  <c r="B48"/>
  <c r="C48" s="1"/>
  <c r="D48" s="1"/>
  <c r="E48" s="1"/>
  <c r="B52"/>
  <c r="C52" s="1"/>
  <c r="D52" s="1"/>
  <c r="E52" s="1"/>
  <c r="B46"/>
  <c r="C46" s="1"/>
  <c r="D46" s="1"/>
  <c r="E46" s="1"/>
  <c r="B54"/>
  <c r="C54" s="1"/>
  <c r="D54" s="1"/>
  <c r="E54" s="1"/>
  <c r="B50"/>
  <c r="C50" s="1"/>
  <c r="D50" s="1"/>
  <c r="E50" s="1"/>
  <c r="B44"/>
  <c r="C44" s="1"/>
  <c r="D44" s="1"/>
  <c r="E44" s="1"/>
  <c r="B57"/>
  <c r="C57" s="1"/>
  <c r="D57" s="1"/>
  <c r="E57" s="1"/>
  <c r="B55"/>
  <c r="C55" s="1"/>
  <c r="D55" s="1"/>
  <c r="E55" s="1"/>
  <c r="B58"/>
  <c r="C58" s="1"/>
  <c r="D58" s="1"/>
  <c r="E58" s="1"/>
  <c r="B56"/>
  <c r="C56" s="1"/>
  <c r="D56" s="1"/>
  <c r="E56" s="1"/>
  <c r="B41"/>
  <c r="C41" s="1"/>
  <c r="D41" s="1"/>
  <c r="E41" s="1"/>
  <c r="B42"/>
  <c r="C42" s="1"/>
  <c r="D42" s="1"/>
  <c r="E42" s="1"/>
  <c r="B40"/>
  <c r="C40" s="1"/>
  <c r="D40" s="1"/>
  <c r="E40" s="1"/>
  <c r="B55" i="2"/>
  <c r="C55" s="1"/>
  <c r="D55" s="1"/>
  <c r="E55" s="1"/>
  <c r="B57"/>
  <c r="C57" s="1"/>
  <c r="D57" s="1"/>
  <c r="E57" s="1"/>
  <c r="B58"/>
  <c r="C58" s="1"/>
  <c r="D58" s="1"/>
  <c r="E58" s="1"/>
  <c r="B56"/>
  <c r="C56" s="1"/>
  <c r="D56" s="1"/>
  <c r="E56" s="1"/>
  <c r="B47"/>
  <c r="C47" s="1"/>
  <c r="D47" s="1"/>
  <c r="E47" s="1"/>
  <c r="B51"/>
  <c r="C51" s="1"/>
  <c r="D51" s="1"/>
  <c r="E51" s="1"/>
  <c r="B48"/>
  <c r="C48" s="1"/>
  <c r="D48" s="1"/>
  <c r="E48" s="1"/>
  <c r="B50"/>
  <c r="C50" s="1"/>
  <c r="D50" s="1"/>
  <c r="E50" s="1"/>
  <c r="B52"/>
  <c r="C52" s="1"/>
  <c r="D52" s="1"/>
  <c r="E52" s="1"/>
  <c r="B53"/>
  <c r="C53" s="1"/>
  <c r="D53" s="1"/>
  <c r="E53" s="1"/>
  <c r="B54"/>
  <c r="C54" s="1"/>
  <c r="D54" s="1"/>
  <c r="E54" s="1"/>
  <c r="B49"/>
  <c r="C49" s="1"/>
  <c r="D49" s="1"/>
  <c r="E49" s="1"/>
  <c r="B45"/>
  <c r="C45" s="1"/>
  <c r="D45" s="1"/>
  <c r="E45" s="1"/>
  <c r="B46"/>
  <c r="C46" s="1"/>
  <c r="D46" s="1"/>
  <c r="E46" s="1"/>
  <c r="B40"/>
  <c r="C40" s="1"/>
  <c r="D40" s="1"/>
  <c r="E40" s="1"/>
  <c r="B41"/>
  <c r="C41" s="1"/>
  <c r="D41" s="1"/>
  <c r="E41" s="1"/>
  <c r="B42"/>
  <c r="C42" s="1"/>
  <c r="D42" s="1"/>
  <c r="E42" s="1"/>
  <c r="B43"/>
  <c r="C43" s="1"/>
  <c r="D43" s="1"/>
  <c r="E43" s="1"/>
  <c r="B44"/>
  <c r="C44" s="1"/>
  <c r="D44" s="1"/>
  <c r="E44" s="1"/>
</calcChain>
</file>

<file path=xl/sharedStrings.xml><?xml version="1.0" encoding="utf-8"?>
<sst xmlns="http://schemas.openxmlformats.org/spreadsheetml/2006/main" count="288" uniqueCount="92">
  <si>
    <t>Size of data:</t>
  </si>
  <si>
    <t>Enter 1 cell only</t>
  </si>
  <si>
    <t>Size of data conversion:</t>
  </si>
  <si>
    <t>Size of data transfer time:</t>
  </si>
  <si>
    <t>28.8Kbps modem</t>
  </si>
  <si>
    <t>56Kbps modem</t>
  </si>
  <si>
    <t>ISDN BRI (128Kbps)</t>
  </si>
  <si>
    <t>T1 (1.544Mbps):</t>
  </si>
  <si>
    <t>Token-Ring 4Mbps</t>
  </si>
  <si>
    <t>10Mbps LAN:</t>
  </si>
  <si>
    <t>USB 1.1 (approx 12Mbps)</t>
  </si>
  <si>
    <t>Token-Ring 16Mbps</t>
  </si>
  <si>
    <t>DS3, T3 (45Mbps):</t>
  </si>
  <si>
    <t>OC-1 (51.84Mbps)</t>
  </si>
  <si>
    <t>FDDI, 100Mbps LAN:</t>
  </si>
  <si>
    <t>OC-3 (155.52Mbps)</t>
  </si>
  <si>
    <t>USB 2.0 (theory 480Mbps)</t>
  </si>
  <si>
    <t>OC-12 (622.08Mbps)</t>
  </si>
  <si>
    <t>Gigabit Ethernet (1,000Mbps)</t>
  </si>
  <si>
    <t>OC-24 (1.244Gbps)</t>
  </si>
  <si>
    <t>OC-48 (2.488Gbps)</t>
  </si>
  <si>
    <t>OC-192 (10Gbps)</t>
  </si>
  <si>
    <t>OC-256 (13.271Gbps)</t>
  </si>
  <si>
    <t>bits</t>
  </si>
  <si>
    <t>Bytes</t>
  </si>
  <si>
    <t>Kilobits</t>
  </si>
  <si>
    <t>KiloBytes</t>
  </si>
  <si>
    <t>Megabits</t>
  </si>
  <si>
    <t>MegaBytes</t>
  </si>
  <si>
    <t>Gigabits</t>
  </si>
  <si>
    <t>GigaBytes</t>
  </si>
  <si>
    <t>Terabits</t>
  </si>
  <si>
    <t>TeraBytes</t>
  </si>
  <si>
    <t>Petabits</t>
  </si>
  <si>
    <t>PetaBytes</t>
  </si>
  <si>
    <t>Exabits</t>
  </si>
  <si>
    <t>ExaBytes</t>
  </si>
  <si>
    <t>Seconds</t>
  </si>
  <si>
    <t>Minutes</t>
  </si>
  <si>
    <t>Hours</t>
  </si>
  <si>
    <t>Days</t>
  </si>
  <si>
    <t>KiloByte</t>
  </si>
  <si>
    <t>Megabit</t>
  </si>
  <si>
    <t>MegaByte</t>
  </si>
  <si>
    <t>Gigabit</t>
  </si>
  <si>
    <t>GigaByte</t>
  </si>
  <si>
    <t>Terabit</t>
  </si>
  <si>
    <t>TeraByte</t>
  </si>
  <si>
    <t>Petabit</t>
  </si>
  <si>
    <t>PetaByte</t>
  </si>
  <si>
    <t>Exabit</t>
  </si>
  <si>
    <t>ExaByte</t>
  </si>
  <si>
    <t>=</t>
  </si>
  <si>
    <t>(2^10 Bytes)</t>
  </si>
  <si>
    <t>(2^20 Bytes)</t>
  </si>
  <si>
    <t>(2^30 Bytes)</t>
  </si>
  <si>
    <t>(2^40 Bytes)</t>
  </si>
  <si>
    <t>(2^50 Bytes)</t>
  </si>
  <si>
    <t>(2^60 Bytes)</t>
  </si>
  <si>
    <t>(128*2^10 Bytes)</t>
  </si>
  <si>
    <t>(128*2^20 Bytes)</t>
  </si>
  <si>
    <t>(128*2^30 Bytes)</t>
  </si>
  <si>
    <t>(128*2^40 Bytes)</t>
  </si>
  <si>
    <t>(128*2^50 Bytes)</t>
  </si>
  <si>
    <t>Byte</t>
  </si>
  <si>
    <t>(10^3 Bytes)</t>
  </si>
  <si>
    <t>(10^6 Bytes)</t>
  </si>
  <si>
    <t>(10^9 Bytes)</t>
  </si>
  <si>
    <t>(10^12 Bytes)</t>
  </si>
  <si>
    <t>(10^15 Bytes)</t>
  </si>
  <si>
    <t>(10^18 Bytes)</t>
  </si>
  <si>
    <t>(125*10^3 Bytes)</t>
  </si>
  <si>
    <t>(125*10^6 Bytes)</t>
  </si>
  <si>
    <t>(125*10^9 Bytes)</t>
  </si>
  <si>
    <t>(125*10^12 Bytes)</t>
  </si>
  <si>
    <t>(125*10^15 Bytes)</t>
  </si>
  <si>
    <t>Zettabits</t>
  </si>
  <si>
    <t>ZettaBytes</t>
  </si>
  <si>
    <t>Yottabits</t>
  </si>
  <si>
    <t>YottaBytes</t>
  </si>
  <si>
    <t>Zettabit</t>
  </si>
  <si>
    <t>ZettaByte</t>
  </si>
  <si>
    <t>Yottabit</t>
  </si>
  <si>
    <t>YottaByte</t>
  </si>
  <si>
    <t>(128*2^60 Bytes)</t>
  </si>
  <si>
    <t>(2^70 Bytes)</t>
  </si>
  <si>
    <t>(128*2^70 Bytes)</t>
  </si>
  <si>
    <t>(2^80 Bytes)</t>
  </si>
  <si>
    <t>(125*10^18 Bytes)</t>
  </si>
  <si>
    <t>(125*10^21 Bytes)</t>
  </si>
  <si>
    <t>(10^21 Bytes)</t>
  </si>
  <si>
    <t>(10^24 Bytes)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</si>
</sst>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.000_);_(* \(#,##0.000\);_(* &quot;-&quot;??_);_(@_)"/>
    <numFmt numFmtId="165" formatCode="_(* #,##0_);_(* \(#,##0\);_(* &quot;-&quot;??_);_(@_)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/>
      </patternFill>
    </fill>
  </fills>
  <borders count="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2" borderId="0" applyNumberFormat="0" applyBorder="0" applyAlignment="0" applyProtection="0"/>
  </cellStyleXfs>
  <cellXfs count="50">
    <xf numFmtId="0" fontId="0" fillId="0" borderId="0" xfId="0"/>
    <xf numFmtId="164" fontId="6" fillId="0" borderId="0" xfId="1" applyNumberFormat="1" applyFont="1" applyBorder="1" applyProtection="1"/>
    <xf numFmtId="164" fontId="5" fillId="0" borderId="0" xfId="1" applyNumberFormat="1" applyFont="1" applyBorder="1" applyProtection="1"/>
    <xf numFmtId="164" fontId="5" fillId="0" borderId="7" xfId="1" applyNumberFormat="1" applyFont="1" applyBorder="1" applyProtection="1"/>
    <xf numFmtId="164" fontId="3" fillId="2" borderId="2" xfId="2" applyNumberFormat="1" applyBorder="1" applyProtection="1">
      <protection locked="0"/>
    </xf>
    <xf numFmtId="164" fontId="3" fillId="2" borderId="0" xfId="2" applyNumberFormat="1" applyBorder="1" applyProtection="1">
      <protection locked="0"/>
    </xf>
    <xf numFmtId="164" fontId="3" fillId="2" borderId="7" xfId="2" applyNumberFormat="1" applyBorder="1" applyProtection="1">
      <protection locked="0"/>
    </xf>
    <xf numFmtId="0" fontId="2" fillId="0" borderId="1" xfId="0" applyFont="1" applyBorder="1" applyProtection="1"/>
    <xf numFmtId="0" fontId="2" fillId="0" borderId="3" xfId="0" applyFont="1" applyBorder="1" applyProtection="1"/>
    <xf numFmtId="0" fontId="0" fillId="0" borderId="0" xfId="0" applyProtection="1"/>
    <xf numFmtId="4" fontId="0" fillId="0" borderId="0" xfId="0" applyNumberFormat="1" applyProtection="1"/>
    <xf numFmtId="3" fontId="0" fillId="0" borderId="0" xfId="0" applyNumberFormat="1" applyProtection="1"/>
    <xf numFmtId="0" fontId="0" fillId="0" borderId="4" xfId="0" applyBorder="1" applyProtection="1"/>
    <xf numFmtId="0" fontId="2" fillId="0" borderId="5" xfId="0" applyFont="1" applyBorder="1" applyProtection="1"/>
    <xf numFmtId="0" fontId="0" fillId="0" borderId="7" xfId="0" applyBorder="1" applyProtection="1"/>
    <xf numFmtId="0" fontId="2" fillId="0" borderId="8" xfId="0" applyFont="1" applyBorder="1" applyProtection="1"/>
    <xf numFmtId="164" fontId="0" fillId="0" borderId="0" xfId="1" applyNumberFormat="1" applyFont="1" applyProtection="1"/>
    <xf numFmtId="0" fontId="0" fillId="0" borderId="1" xfId="0" applyBorder="1" applyProtection="1"/>
    <xf numFmtId="164" fontId="0" fillId="0" borderId="2" xfId="1" applyNumberFormat="1" applyFont="1" applyBorder="1" applyProtection="1"/>
    <xf numFmtId="0" fontId="0" fillId="0" borderId="2" xfId="0" applyBorder="1" applyProtection="1"/>
    <xf numFmtId="3" fontId="0" fillId="0" borderId="2" xfId="0" applyNumberFormat="1" applyBorder="1" applyProtection="1"/>
    <xf numFmtId="165" fontId="0" fillId="0" borderId="2" xfId="1" applyNumberFormat="1" applyFont="1" applyBorder="1" applyProtection="1"/>
    <xf numFmtId="0" fontId="0" fillId="0" borderId="3" xfId="0" applyBorder="1" applyProtection="1"/>
    <xf numFmtId="0" fontId="0" fillId="0" borderId="0" xfId="0" applyBorder="1" applyProtection="1"/>
    <xf numFmtId="0" fontId="2" fillId="0" borderId="4" xfId="0" applyFont="1" applyBorder="1" applyProtection="1"/>
    <xf numFmtId="164" fontId="0" fillId="0" borderId="0" xfId="1" applyNumberFormat="1" applyFont="1" applyBorder="1" applyProtection="1"/>
    <xf numFmtId="3" fontId="0" fillId="0" borderId="0" xfId="0" applyNumberFormat="1" applyBorder="1" applyProtection="1"/>
    <xf numFmtId="165" fontId="0" fillId="0" borderId="0" xfId="1" applyNumberFormat="1" applyFont="1" applyBorder="1" applyProtection="1"/>
    <xf numFmtId="0" fontId="0" fillId="0" borderId="5" xfId="0" applyBorder="1" applyProtection="1"/>
    <xf numFmtId="4" fontId="0" fillId="0" borderId="0" xfId="0" applyNumberFormat="1" applyBorder="1" applyProtection="1"/>
    <xf numFmtId="0" fontId="0" fillId="0" borderId="0" xfId="0" applyFill="1" applyBorder="1" applyProtection="1"/>
    <xf numFmtId="0" fontId="5" fillId="0" borderId="4" xfId="0" applyFont="1" applyBorder="1" applyProtection="1"/>
    <xf numFmtId="0" fontId="6" fillId="0" borderId="4" xfId="0" applyFont="1" applyBorder="1" applyProtection="1"/>
    <xf numFmtId="164" fontId="2" fillId="0" borderId="0" xfId="1" applyNumberFormat="1" applyFont="1" applyBorder="1" applyProtection="1"/>
    <xf numFmtId="0" fontId="6" fillId="0" borderId="6" xfId="0" applyFont="1" applyBorder="1" applyProtection="1"/>
    <xf numFmtId="164" fontId="0" fillId="0" borderId="7" xfId="1" applyNumberFormat="1" applyFont="1" applyBorder="1" applyProtection="1"/>
    <xf numFmtId="0" fontId="0" fillId="0" borderId="8" xfId="0" applyBorder="1" applyProtection="1"/>
    <xf numFmtId="0" fontId="0" fillId="0" borderId="6" xfId="0" applyBorder="1" applyProtection="1"/>
    <xf numFmtId="3" fontId="0" fillId="0" borderId="7" xfId="0" applyNumberFormat="1" applyBorder="1" applyProtection="1"/>
    <xf numFmtId="165" fontId="0" fillId="0" borderId="7" xfId="1" applyNumberFormat="1" applyFont="1" applyBorder="1" applyProtection="1"/>
    <xf numFmtId="0" fontId="0" fillId="0" borderId="7" xfId="0" applyFill="1" applyBorder="1" applyProtection="1"/>
    <xf numFmtId="0" fontId="5" fillId="0" borderId="1" xfId="0" applyFont="1" applyBorder="1" applyProtection="1"/>
    <xf numFmtId="3" fontId="4" fillId="0" borderId="2" xfId="0" applyNumberFormat="1" applyFont="1" applyBorder="1" applyProtection="1"/>
    <xf numFmtId="0" fontId="4" fillId="0" borderId="2" xfId="0" applyFont="1" applyBorder="1" applyProtection="1"/>
    <xf numFmtId="4" fontId="4" fillId="0" borderId="3" xfId="0" applyNumberFormat="1" applyFont="1" applyBorder="1" applyProtection="1"/>
    <xf numFmtId="164" fontId="6" fillId="0" borderId="5" xfId="1" applyNumberFormat="1" applyFont="1" applyBorder="1" applyProtection="1"/>
    <xf numFmtId="164" fontId="0" fillId="0" borderId="5" xfId="1" applyNumberFormat="1" applyFont="1" applyBorder="1" applyProtection="1"/>
    <xf numFmtId="164" fontId="5" fillId="0" borderId="5" xfId="1" applyNumberFormat="1" applyFont="1" applyBorder="1" applyProtection="1"/>
    <xf numFmtId="164" fontId="2" fillId="0" borderId="5" xfId="1" applyNumberFormat="1" applyFont="1" applyBorder="1" applyProtection="1"/>
    <xf numFmtId="164" fontId="0" fillId="0" borderId="8" xfId="1" applyNumberFormat="1" applyFont="1" applyBorder="1" applyProtection="1"/>
  </cellXfs>
  <cellStyles count="3">
    <cellStyle name="Accent3" xfId="2" builtinId="37"/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0"/>
  <sheetViews>
    <sheetView tabSelected="1" zoomScale="80" zoomScaleNormal="80" workbookViewId="0">
      <selection activeCell="B2" sqref="B2"/>
    </sheetView>
  </sheetViews>
  <sheetFormatPr defaultRowHeight="15"/>
  <cols>
    <col min="1" max="1" width="30" style="9" bestFit="1" customWidth="1"/>
    <col min="2" max="2" width="40.7109375" style="9" bestFit="1" customWidth="1"/>
    <col min="3" max="3" width="33" style="9" bestFit="1" customWidth="1"/>
    <col min="4" max="4" width="30.7109375" style="9" bestFit="1" customWidth="1"/>
    <col min="5" max="5" width="29.140625" style="9" bestFit="1" customWidth="1"/>
    <col min="6" max="6" width="2.28515625" style="9" bestFit="1" customWidth="1"/>
    <col min="7" max="7" width="7.42578125" style="9" bestFit="1" customWidth="1"/>
    <col min="8" max="8" width="11.7109375" style="9" customWidth="1"/>
    <col min="9" max="9" width="2.28515625" style="9" bestFit="1" customWidth="1"/>
    <col min="10" max="10" width="18.140625" style="9" customWidth="1"/>
    <col min="11" max="11" width="17.140625" style="9" bestFit="1" customWidth="1"/>
    <col min="12" max="16384" width="9.140625" style="9"/>
  </cols>
  <sheetData>
    <row r="1" spans="1:11">
      <c r="A1" s="7" t="s">
        <v>0</v>
      </c>
      <c r="B1" s="4"/>
      <c r="C1" s="8" t="s">
        <v>23</v>
      </c>
      <c r="E1" s="10"/>
      <c r="K1" s="11"/>
    </row>
    <row r="2" spans="1:11">
      <c r="A2" s="12" t="s">
        <v>1</v>
      </c>
      <c r="B2" s="5"/>
      <c r="C2" s="13" t="s">
        <v>24</v>
      </c>
      <c r="E2" s="10"/>
      <c r="K2" s="11"/>
    </row>
    <row r="3" spans="1:11">
      <c r="A3" s="12"/>
      <c r="B3" s="5"/>
      <c r="C3" s="13" t="s">
        <v>25</v>
      </c>
      <c r="E3" s="10"/>
      <c r="K3" s="11"/>
    </row>
    <row r="4" spans="1:11">
      <c r="A4" s="12"/>
      <c r="B4" s="5"/>
      <c r="C4" s="13" t="s">
        <v>26</v>
      </c>
      <c r="E4" s="10"/>
      <c r="K4" s="11"/>
    </row>
    <row r="5" spans="1:11">
      <c r="A5" s="12"/>
      <c r="B5" s="5"/>
      <c r="C5" s="13" t="s">
        <v>27</v>
      </c>
      <c r="E5" s="10"/>
      <c r="K5" s="11"/>
    </row>
    <row r="6" spans="1:11">
      <c r="A6" s="12"/>
      <c r="B6" s="5"/>
      <c r="C6" s="13" t="s">
        <v>28</v>
      </c>
      <c r="E6" s="10"/>
      <c r="K6" s="11"/>
    </row>
    <row r="7" spans="1:11">
      <c r="A7" s="12"/>
      <c r="B7" s="5"/>
      <c r="C7" s="13" t="s">
        <v>29</v>
      </c>
      <c r="E7" s="10"/>
      <c r="K7" s="11"/>
    </row>
    <row r="8" spans="1:11">
      <c r="A8" s="12"/>
      <c r="B8" s="5"/>
      <c r="C8" s="13" t="s">
        <v>30</v>
      </c>
      <c r="E8" s="10"/>
      <c r="K8" s="11"/>
    </row>
    <row r="9" spans="1:11">
      <c r="A9" s="12"/>
      <c r="B9" s="5"/>
      <c r="C9" s="13" t="s">
        <v>31</v>
      </c>
      <c r="E9" s="10"/>
      <c r="K9" s="11"/>
    </row>
    <row r="10" spans="1:11">
      <c r="A10" s="12"/>
      <c r="B10" s="5"/>
      <c r="C10" s="13" t="s">
        <v>32</v>
      </c>
      <c r="E10" s="10"/>
      <c r="K10" s="11"/>
    </row>
    <row r="11" spans="1:11">
      <c r="A11" s="12"/>
      <c r="B11" s="5"/>
      <c r="C11" s="13" t="s">
        <v>33</v>
      </c>
      <c r="E11" s="10"/>
      <c r="K11" s="11"/>
    </row>
    <row r="12" spans="1:11">
      <c r="A12" s="12"/>
      <c r="B12" s="5"/>
      <c r="C12" s="13" t="s">
        <v>34</v>
      </c>
      <c r="E12" s="10"/>
      <c r="K12" s="11"/>
    </row>
    <row r="13" spans="1:11">
      <c r="A13" s="12"/>
      <c r="B13" s="5"/>
      <c r="C13" s="13" t="s">
        <v>35</v>
      </c>
      <c r="E13" s="10"/>
      <c r="K13" s="11"/>
    </row>
    <row r="14" spans="1:11">
      <c r="A14" s="12"/>
      <c r="B14" s="5"/>
      <c r="C14" s="13" t="s">
        <v>36</v>
      </c>
      <c r="E14" s="10"/>
      <c r="K14" s="11"/>
    </row>
    <row r="15" spans="1:11">
      <c r="A15" s="12"/>
      <c r="B15" s="5"/>
      <c r="C15" s="13" t="s">
        <v>76</v>
      </c>
      <c r="E15" s="10"/>
      <c r="K15" s="11"/>
    </row>
    <row r="16" spans="1:11">
      <c r="A16" s="12"/>
      <c r="B16" s="5"/>
      <c r="C16" s="13" t="s">
        <v>77</v>
      </c>
      <c r="E16" s="10"/>
      <c r="K16" s="11"/>
    </row>
    <row r="17" spans="1:12">
      <c r="A17" s="12"/>
      <c r="B17" s="5"/>
      <c r="C17" s="13" t="s">
        <v>78</v>
      </c>
      <c r="E17" s="10"/>
      <c r="K17" s="11"/>
    </row>
    <row r="18" spans="1:12" ht="15.75" thickBot="1">
      <c r="A18" s="14"/>
      <c r="B18" s="6"/>
      <c r="C18" s="15" t="s">
        <v>79</v>
      </c>
      <c r="E18" s="10"/>
      <c r="K18" s="11"/>
    </row>
    <row r="19" spans="1:12" ht="15.75" thickBot="1">
      <c r="B19" s="16"/>
      <c r="E19" s="10"/>
      <c r="K19" s="11"/>
    </row>
    <row r="20" spans="1:12">
      <c r="A20" s="17"/>
      <c r="B20" s="18" t="e">
        <f>IF(B21&lt;&gt;0,B21*8,"")</f>
        <v>#VALUE!</v>
      </c>
      <c r="C20" s="19" t="s">
        <v>23</v>
      </c>
      <c r="D20" s="20">
        <v>8</v>
      </c>
      <c r="E20" s="21" t="s">
        <v>23</v>
      </c>
      <c r="F20" s="19" t="s">
        <v>52</v>
      </c>
      <c r="G20" s="21">
        <v>1</v>
      </c>
      <c r="H20" s="19" t="s">
        <v>64</v>
      </c>
      <c r="I20" s="19"/>
      <c r="J20" s="22"/>
      <c r="K20" s="23"/>
      <c r="L20" s="23"/>
    </row>
    <row r="21" spans="1:12">
      <c r="A21" s="24" t="s">
        <v>2</v>
      </c>
      <c r="B21" s="25" t="str">
        <f>IF(B2&lt;&gt;"",B2,IF(B4&lt;&gt;"",B4*2^10,IF(B6&lt;&gt;"",B6*2^20,IF(B8&lt;&gt;"",B8*2^30,IF(B10&lt;&gt;"",B10*2^40,IF(B12&lt;&gt;"",B12*2^50,IF(B14&lt;&gt;"",B14*2^60,IF(B16&lt;&gt;"",B16*2^70,IF(B18&lt;&gt;"",B18*2^80,IF(B1&lt;&gt;"",B1/8,IF(B3&lt;&gt;"",B3*2^10/8,IF(B5&lt;&gt;"",B5*2^20/8,IF(B7&lt;&gt;"",B7*2^30/8,IF(B9&lt;&gt;"",B9*2^40/8,IF(B11&lt;&gt;"",B11*2^50/8,IF(B13&lt;&gt;"",B13*2^60/8,IF(B15&lt;&gt;"",B15*2^70/8,IF(B17&lt;&gt;"",B17*2^80/8,"Enter 1 value in B1 thru B18"))))))))))))))))))</f>
        <v>Enter 1 value in B1 thru B18</v>
      </c>
      <c r="C21" s="23" t="s">
        <v>24</v>
      </c>
      <c r="D21" s="26">
        <v>1</v>
      </c>
      <c r="E21" s="27" t="s">
        <v>64</v>
      </c>
      <c r="F21" s="23" t="s">
        <v>52</v>
      </c>
      <c r="G21" s="27">
        <v>8</v>
      </c>
      <c r="H21" s="23" t="s">
        <v>23</v>
      </c>
      <c r="I21" s="23"/>
      <c r="J21" s="28"/>
      <c r="K21" s="23"/>
      <c r="L21" s="23"/>
    </row>
    <row r="22" spans="1:12">
      <c r="A22" s="12"/>
      <c r="B22" s="25" t="e">
        <f>IF(B23&lt;&gt;0,B23*8,"")</f>
        <v>#VALUE!</v>
      </c>
      <c r="C22" s="23" t="s">
        <v>25</v>
      </c>
      <c r="D22" s="29"/>
      <c r="E22" s="23"/>
      <c r="F22" s="23"/>
      <c r="G22" s="23"/>
      <c r="H22" s="23"/>
      <c r="I22" s="23"/>
      <c r="J22" s="28"/>
      <c r="K22" s="23"/>
      <c r="L22" s="23"/>
    </row>
    <row r="23" spans="1:12">
      <c r="A23" s="12"/>
      <c r="B23" s="25" t="e">
        <f>IF(B$21&lt;&gt;0,B$21/2^10,"")</f>
        <v>#VALUE!</v>
      </c>
      <c r="C23" s="23" t="s">
        <v>26</v>
      </c>
      <c r="D23" s="26">
        <v>1</v>
      </c>
      <c r="E23" s="23" t="s">
        <v>41</v>
      </c>
      <c r="F23" s="23" t="s">
        <v>52</v>
      </c>
      <c r="G23" s="27">
        <v>1024</v>
      </c>
      <c r="H23" s="23" t="s">
        <v>24</v>
      </c>
      <c r="I23" s="23" t="s">
        <v>52</v>
      </c>
      <c r="J23" s="28" t="s">
        <v>53</v>
      </c>
      <c r="K23" s="23"/>
      <c r="L23" s="23"/>
    </row>
    <row r="24" spans="1:12">
      <c r="A24" s="12"/>
      <c r="B24" s="25" t="e">
        <f>IF(B25&lt;&gt;0,B25*8,"")</f>
        <v>#VALUE!</v>
      </c>
      <c r="C24" s="23" t="s">
        <v>27</v>
      </c>
      <c r="D24" s="26">
        <v>1</v>
      </c>
      <c r="E24" s="23" t="s">
        <v>42</v>
      </c>
      <c r="F24" s="23" t="s">
        <v>52</v>
      </c>
      <c r="G24" s="27">
        <v>128</v>
      </c>
      <c r="H24" s="23" t="s">
        <v>26</v>
      </c>
      <c r="I24" s="23" t="s">
        <v>52</v>
      </c>
      <c r="J24" s="28" t="s">
        <v>59</v>
      </c>
      <c r="K24" s="23"/>
      <c r="L24" s="23"/>
    </row>
    <row r="25" spans="1:12">
      <c r="A25" s="12"/>
      <c r="B25" s="25" t="e">
        <f>IF(B$21&lt;&gt;0,B$21/2^20,"")</f>
        <v>#VALUE!</v>
      </c>
      <c r="C25" s="23" t="s">
        <v>28</v>
      </c>
      <c r="D25" s="26">
        <v>1</v>
      </c>
      <c r="E25" s="23" t="s">
        <v>43</v>
      </c>
      <c r="F25" s="23" t="s">
        <v>52</v>
      </c>
      <c r="G25" s="27">
        <v>1024</v>
      </c>
      <c r="H25" s="23" t="s">
        <v>26</v>
      </c>
      <c r="I25" s="23" t="s">
        <v>52</v>
      </c>
      <c r="J25" s="28" t="s">
        <v>54</v>
      </c>
      <c r="K25" s="23"/>
      <c r="L25" s="23"/>
    </row>
    <row r="26" spans="1:12">
      <c r="A26" s="12"/>
      <c r="B26" s="25" t="e">
        <f>IF(B27&lt;&gt;0,B27*8,"")</f>
        <v>#VALUE!</v>
      </c>
      <c r="C26" s="23" t="s">
        <v>29</v>
      </c>
      <c r="D26" s="26">
        <v>1</v>
      </c>
      <c r="E26" s="23" t="s">
        <v>44</v>
      </c>
      <c r="F26" s="23" t="s">
        <v>52</v>
      </c>
      <c r="G26" s="27">
        <v>128</v>
      </c>
      <c r="H26" s="23" t="s">
        <v>28</v>
      </c>
      <c r="I26" s="23" t="s">
        <v>52</v>
      </c>
      <c r="J26" s="28" t="s">
        <v>60</v>
      </c>
      <c r="K26" s="23"/>
      <c r="L26" s="23"/>
    </row>
    <row r="27" spans="1:12">
      <c r="A27" s="12"/>
      <c r="B27" s="25" t="e">
        <f>IF(B$21&lt;&gt;0,B$21/2^30,"")</f>
        <v>#VALUE!</v>
      </c>
      <c r="C27" s="23" t="s">
        <v>30</v>
      </c>
      <c r="D27" s="26">
        <v>1</v>
      </c>
      <c r="E27" s="23" t="s">
        <v>45</v>
      </c>
      <c r="F27" s="23" t="s">
        <v>52</v>
      </c>
      <c r="G27" s="27">
        <v>1024</v>
      </c>
      <c r="H27" s="23" t="s">
        <v>28</v>
      </c>
      <c r="I27" s="23" t="s">
        <v>52</v>
      </c>
      <c r="J27" s="28" t="s">
        <v>55</v>
      </c>
      <c r="K27" s="23"/>
      <c r="L27" s="23"/>
    </row>
    <row r="28" spans="1:12">
      <c r="A28" s="12"/>
      <c r="B28" s="25" t="e">
        <f>IF(B29&lt;&gt;0,B29*8,"")</f>
        <v>#VALUE!</v>
      </c>
      <c r="C28" s="23" t="s">
        <v>31</v>
      </c>
      <c r="D28" s="26">
        <v>1</v>
      </c>
      <c r="E28" s="23" t="s">
        <v>46</v>
      </c>
      <c r="F28" s="23" t="s">
        <v>52</v>
      </c>
      <c r="G28" s="27">
        <v>128</v>
      </c>
      <c r="H28" s="23" t="s">
        <v>30</v>
      </c>
      <c r="I28" s="23" t="s">
        <v>52</v>
      </c>
      <c r="J28" s="28" t="s">
        <v>61</v>
      </c>
      <c r="K28" s="23"/>
      <c r="L28" s="23"/>
    </row>
    <row r="29" spans="1:12">
      <c r="A29" s="12"/>
      <c r="B29" s="25" t="e">
        <f>IF(B$21&lt;&gt;0,B$21/2^40,"")</f>
        <v>#VALUE!</v>
      </c>
      <c r="C29" s="23" t="s">
        <v>32</v>
      </c>
      <c r="D29" s="26">
        <v>1</v>
      </c>
      <c r="E29" s="23" t="s">
        <v>47</v>
      </c>
      <c r="F29" s="23" t="s">
        <v>52</v>
      </c>
      <c r="G29" s="27">
        <v>1024</v>
      </c>
      <c r="H29" s="23" t="s">
        <v>30</v>
      </c>
      <c r="I29" s="23" t="s">
        <v>52</v>
      </c>
      <c r="J29" s="28" t="s">
        <v>56</v>
      </c>
      <c r="K29" s="23"/>
      <c r="L29" s="23"/>
    </row>
    <row r="30" spans="1:12">
      <c r="A30" s="12"/>
      <c r="B30" s="25" t="e">
        <f>IF(B31&lt;&gt;0,B31*8,"")</f>
        <v>#VALUE!</v>
      </c>
      <c r="C30" s="23" t="s">
        <v>33</v>
      </c>
      <c r="D30" s="26">
        <v>1</v>
      </c>
      <c r="E30" s="23" t="s">
        <v>48</v>
      </c>
      <c r="F30" s="23" t="s">
        <v>52</v>
      </c>
      <c r="G30" s="27">
        <v>128</v>
      </c>
      <c r="H30" s="23" t="s">
        <v>32</v>
      </c>
      <c r="I30" s="23" t="s">
        <v>52</v>
      </c>
      <c r="J30" s="28" t="s">
        <v>62</v>
      </c>
      <c r="K30" s="23"/>
      <c r="L30" s="23"/>
    </row>
    <row r="31" spans="1:12">
      <c r="A31" s="12"/>
      <c r="B31" s="25" t="e">
        <f>IF(B$21&lt;&gt;0,B$21/2^50,"")</f>
        <v>#VALUE!</v>
      </c>
      <c r="C31" s="23" t="s">
        <v>34</v>
      </c>
      <c r="D31" s="26">
        <v>1</v>
      </c>
      <c r="E31" s="23" t="s">
        <v>49</v>
      </c>
      <c r="F31" s="23" t="s">
        <v>52</v>
      </c>
      <c r="G31" s="27">
        <v>1024</v>
      </c>
      <c r="H31" s="23" t="s">
        <v>32</v>
      </c>
      <c r="I31" s="23" t="s">
        <v>52</v>
      </c>
      <c r="J31" s="28" t="s">
        <v>57</v>
      </c>
      <c r="K31" s="23"/>
      <c r="L31" s="23"/>
    </row>
    <row r="32" spans="1:12">
      <c r="A32" s="12"/>
      <c r="B32" s="25" t="e">
        <f>IF(B33&lt;&gt;0,B33*8,"")</f>
        <v>#VALUE!</v>
      </c>
      <c r="C32" s="23" t="s">
        <v>35</v>
      </c>
      <c r="D32" s="26">
        <v>1</v>
      </c>
      <c r="E32" s="23" t="s">
        <v>50</v>
      </c>
      <c r="F32" s="23" t="s">
        <v>52</v>
      </c>
      <c r="G32" s="27">
        <v>128</v>
      </c>
      <c r="H32" s="23" t="s">
        <v>34</v>
      </c>
      <c r="I32" s="23" t="s">
        <v>52</v>
      </c>
      <c r="J32" s="28" t="s">
        <v>63</v>
      </c>
      <c r="K32" s="23"/>
      <c r="L32" s="23"/>
    </row>
    <row r="33" spans="1:16">
      <c r="A33" s="12"/>
      <c r="B33" s="25" t="e">
        <f>IF(B$21&lt;&gt;0,B$21/2^60,"")</f>
        <v>#VALUE!</v>
      </c>
      <c r="C33" s="23" t="s">
        <v>36</v>
      </c>
      <c r="D33" s="26">
        <v>1</v>
      </c>
      <c r="E33" s="23" t="s">
        <v>51</v>
      </c>
      <c r="F33" s="23" t="s">
        <v>52</v>
      </c>
      <c r="G33" s="27">
        <v>1024</v>
      </c>
      <c r="H33" s="23" t="s">
        <v>34</v>
      </c>
      <c r="I33" s="23" t="s">
        <v>52</v>
      </c>
      <c r="J33" s="28" t="s">
        <v>58</v>
      </c>
      <c r="K33" s="23"/>
      <c r="L33" s="23"/>
    </row>
    <row r="34" spans="1:16">
      <c r="A34" s="12"/>
      <c r="B34" s="25" t="e">
        <f>IF(B35&lt;&gt;0,B35*8,"")</f>
        <v>#VALUE!</v>
      </c>
      <c r="C34" s="23" t="s">
        <v>76</v>
      </c>
      <c r="D34" s="26">
        <v>1</v>
      </c>
      <c r="E34" s="23" t="s">
        <v>80</v>
      </c>
      <c r="F34" s="23" t="s">
        <v>52</v>
      </c>
      <c r="G34" s="27">
        <v>128</v>
      </c>
      <c r="H34" s="30" t="s">
        <v>36</v>
      </c>
      <c r="I34" s="23" t="s">
        <v>52</v>
      </c>
      <c r="J34" s="28" t="s">
        <v>84</v>
      </c>
      <c r="K34" s="23"/>
      <c r="L34" s="23"/>
    </row>
    <row r="35" spans="1:16">
      <c r="A35" s="12"/>
      <c r="B35" s="25" t="e">
        <f>IF(B$21&lt;&gt;0,B$21/2^70,"")</f>
        <v>#VALUE!</v>
      </c>
      <c r="C35" s="23" t="s">
        <v>77</v>
      </c>
      <c r="D35" s="26">
        <v>1</v>
      </c>
      <c r="E35" s="23" t="s">
        <v>81</v>
      </c>
      <c r="F35" s="23" t="s">
        <v>52</v>
      </c>
      <c r="G35" s="27">
        <v>1024</v>
      </c>
      <c r="H35" s="30" t="s">
        <v>36</v>
      </c>
      <c r="I35" s="23" t="s">
        <v>52</v>
      </c>
      <c r="J35" s="28" t="s">
        <v>85</v>
      </c>
      <c r="K35" s="23"/>
      <c r="L35" s="23"/>
    </row>
    <row r="36" spans="1:16">
      <c r="A36" s="12"/>
      <c r="B36" s="25" t="e">
        <f>IF(B37&lt;&gt;0,B37*8,"")</f>
        <v>#VALUE!</v>
      </c>
      <c r="C36" s="23" t="s">
        <v>78</v>
      </c>
      <c r="D36" s="26">
        <v>1</v>
      </c>
      <c r="E36" s="23" t="s">
        <v>82</v>
      </c>
      <c r="F36" s="23" t="s">
        <v>52</v>
      </c>
      <c r="G36" s="27">
        <v>128</v>
      </c>
      <c r="H36" s="30" t="s">
        <v>77</v>
      </c>
      <c r="I36" s="23" t="s">
        <v>52</v>
      </c>
      <c r="J36" s="28" t="s">
        <v>86</v>
      </c>
      <c r="K36" s="23"/>
      <c r="L36" s="23"/>
    </row>
    <row r="37" spans="1:16" ht="15.75" thickBot="1">
      <c r="A37" s="37"/>
      <c r="B37" s="35" t="e">
        <f>IF(B$21&lt;&gt;0,B$21/2^80,"")</f>
        <v>#VALUE!</v>
      </c>
      <c r="C37" s="14" t="s">
        <v>79</v>
      </c>
      <c r="D37" s="38">
        <v>1</v>
      </c>
      <c r="E37" s="14" t="s">
        <v>83</v>
      </c>
      <c r="F37" s="14" t="s">
        <v>52</v>
      </c>
      <c r="G37" s="39">
        <v>1024</v>
      </c>
      <c r="H37" s="40" t="s">
        <v>77</v>
      </c>
      <c r="I37" s="14" t="s">
        <v>52</v>
      </c>
      <c r="J37" s="36" t="s">
        <v>87</v>
      </c>
      <c r="K37" s="23"/>
      <c r="L37" s="23"/>
    </row>
    <row r="38" spans="1:16" ht="15.75" thickBot="1">
      <c r="A38" s="12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</row>
    <row r="39" spans="1:16">
      <c r="A39" s="41" t="s">
        <v>3</v>
      </c>
      <c r="B39" s="42" t="s">
        <v>37</v>
      </c>
      <c r="C39" s="43" t="s">
        <v>38</v>
      </c>
      <c r="D39" s="43" t="s">
        <v>39</v>
      </c>
      <c r="E39" s="44" t="s">
        <v>40</v>
      </c>
      <c r="F39" s="23"/>
      <c r="G39" s="23"/>
      <c r="H39" s="23"/>
      <c r="I39" s="23"/>
      <c r="J39" s="23"/>
      <c r="K39" s="23"/>
      <c r="L39" s="23"/>
    </row>
    <row r="40" spans="1:16">
      <c r="A40" s="32" t="s">
        <v>4</v>
      </c>
      <c r="B40" s="1" t="e">
        <f>B$22/28.8</f>
        <v>#VALUE!</v>
      </c>
      <c r="C40" s="1" t="e">
        <f t="shared" ref="C40:D58" si="0">+B40/60</f>
        <v>#VALUE!</v>
      </c>
      <c r="D40" s="1" t="e">
        <f t="shared" si="0"/>
        <v>#VALUE!</v>
      </c>
      <c r="E40" s="45" t="e">
        <f>+D40/24</f>
        <v>#VALUE!</v>
      </c>
      <c r="F40" s="23"/>
      <c r="G40" s="23"/>
      <c r="H40" s="23"/>
      <c r="I40" s="23"/>
      <c r="J40" s="23"/>
      <c r="K40" s="23"/>
      <c r="L40" s="23"/>
    </row>
    <row r="41" spans="1:16">
      <c r="A41" s="32" t="s">
        <v>5</v>
      </c>
      <c r="B41" s="1" t="e">
        <f>B$22/56</f>
        <v>#VALUE!</v>
      </c>
      <c r="C41" s="1" t="e">
        <f t="shared" si="0"/>
        <v>#VALUE!</v>
      </c>
      <c r="D41" s="1" t="e">
        <f t="shared" si="0"/>
        <v>#VALUE!</v>
      </c>
      <c r="E41" s="45" t="e">
        <f t="shared" ref="E41:E58" si="1">+D41/24</f>
        <v>#VALUE!</v>
      </c>
      <c r="F41" s="23"/>
      <c r="G41" s="23"/>
      <c r="H41" s="23"/>
      <c r="I41" s="23"/>
      <c r="J41" s="23"/>
      <c r="K41" s="23"/>
      <c r="L41" s="23"/>
    </row>
    <row r="42" spans="1:16">
      <c r="A42" s="12" t="s">
        <v>6</v>
      </c>
      <c r="B42" s="1" t="e">
        <f>B$22/128</f>
        <v>#VALUE!</v>
      </c>
      <c r="C42" s="25" t="e">
        <f t="shared" si="0"/>
        <v>#VALUE!</v>
      </c>
      <c r="D42" s="25" t="e">
        <f t="shared" si="0"/>
        <v>#VALUE!</v>
      </c>
      <c r="E42" s="46" t="e">
        <f t="shared" si="1"/>
        <v>#VALUE!</v>
      </c>
      <c r="F42" s="23"/>
      <c r="G42" s="23"/>
      <c r="H42" s="23"/>
      <c r="I42" s="23"/>
      <c r="J42" s="23"/>
      <c r="K42" s="23"/>
      <c r="L42" s="23"/>
    </row>
    <row r="43" spans="1:16">
      <c r="A43" s="31" t="s">
        <v>7</v>
      </c>
      <c r="B43" s="2" t="e">
        <f>B$24/1.544</f>
        <v>#VALUE!</v>
      </c>
      <c r="C43" s="2" t="e">
        <f t="shared" si="0"/>
        <v>#VALUE!</v>
      </c>
      <c r="D43" s="2" t="e">
        <f t="shared" si="0"/>
        <v>#VALUE!</v>
      </c>
      <c r="E43" s="47" t="e">
        <f t="shared" si="1"/>
        <v>#VALUE!</v>
      </c>
      <c r="F43" s="23"/>
      <c r="G43" s="23"/>
      <c r="H43" s="23"/>
      <c r="I43" s="23"/>
      <c r="J43" s="23"/>
      <c r="K43" s="23"/>
      <c r="L43" s="23"/>
    </row>
    <row r="44" spans="1:16">
      <c r="A44" s="32" t="s">
        <v>8</v>
      </c>
      <c r="B44" s="1" t="e">
        <f>B$24/4</f>
        <v>#VALUE!</v>
      </c>
      <c r="C44" s="1" t="e">
        <f t="shared" si="0"/>
        <v>#VALUE!</v>
      </c>
      <c r="D44" s="1" t="e">
        <f t="shared" si="0"/>
        <v>#VALUE!</v>
      </c>
      <c r="E44" s="45" t="e">
        <f t="shared" si="1"/>
        <v>#VALUE!</v>
      </c>
      <c r="F44" s="23"/>
      <c r="G44" s="23"/>
      <c r="H44" s="23"/>
      <c r="I44" s="23"/>
      <c r="J44" s="23"/>
      <c r="K44" s="23"/>
      <c r="L44" s="23"/>
      <c r="P44" s="11"/>
    </row>
    <row r="45" spans="1:16">
      <c r="A45" s="31" t="s">
        <v>9</v>
      </c>
      <c r="B45" s="2" t="e">
        <f>B$24/10</f>
        <v>#VALUE!</v>
      </c>
      <c r="C45" s="2" t="e">
        <f t="shared" si="0"/>
        <v>#VALUE!</v>
      </c>
      <c r="D45" s="2" t="e">
        <f t="shared" si="0"/>
        <v>#VALUE!</v>
      </c>
      <c r="E45" s="47" t="e">
        <f t="shared" si="1"/>
        <v>#VALUE!</v>
      </c>
      <c r="F45" s="23"/>
      <c r="G45" s="23"/>
      <c r="H45" s="23"/>
      <c r="I45" s="23"/>
      <c r="J45" s="23"/>
      <c r="K45" s="23"/>
      <c r="L45" s="23"/>
      <c r="P45" s="11"/>
    </row>
    <row r="46" spans="1:16">
      <c r="A46" s="31" t="s">
        <v>10</v>
      </c>
      <c r="B46" s="2" t="e">
        <f>B$24/12</f>
        <v>#VALUE!</v>
      </c>
      <c r="C46" s="33" t="e">
        <f t="shared" si="0"/>
        <v>#VALUE!</v>
      </c>
      <c r="D46" s="33" t="e">
        <f t="shared" si="0"/>
        <v>#VALUE!</v>
      </c>
      <c r="E46" s="48" t="e">
        <f t="shared" si="1"/>
        <v>#VALUE!</v>
      </c>
      <c r="F46" s="23"/>
      <c r="G46" s="23"/>
      <c r="H46" s="23"/>
      <c r="I46" s="23"/>
      <c r="J46" s="23"/>
      <c r="K46" s="23"/>
      <c r="L46" s="23"/>
      <c r="P46" s="11"/>
    </row>
    <row r="47" spans="1:16">
      <c r="A47" s="32" t="s">
        <v>11</v>
      </c>
      <c r="B47" s="1" t="e">
        <f>B$24/16</f>
        <v>#VALUE!</v>
      </c>
      <c r="C47" s="1" t="e">
        <f t="shared" si="0"/>
        <v>#VALUE!</v>
      </c>
      <c r="D47" s="1" t="e">
        <f t="shared" si="0"/>
        <v>#VALUE!</v>
      </c>
      <c r="E47" s="45" t="e">
        <f t="shared" si="1"/>
        <v>#VALUE!</v>
      </c>
      <c r="F47" s="23"/>
      <c r="G47" s="23"/>
      <c r="H47" s="23"/>
      <c r="I47" s="23"/>
      <c r="J47" s="23"/>
      <c r="K47" s="23"/>
      <c r="L47" s="23"/>
      <c r="P47" s="11"/>
    </row>
    <row r="48" spans="1:16">
      <c r="A48" s="31" t="s">
        <v>12</v>
      </c>
      <c r="B48" s="2" t="e">
        <f>B$24/45</f>
        <v>#VALUE!</v>
      </c>
      <c r="C48" s="2" t="e">
        <f t="shared" si="0"/>
        <v>#VALUE!</v>
      </c>
      <c r="D48" s="2" t="e">
        <f t="shared" si="0"/>
        <v>#VALUE!</v>
      </c>
      <c r="E48" s="47" t="e">
        <f t="shared" si="1"/>
        <v>#VALUE!</v>
      </c>
      <c r="F48" s="23"/>
      <c r="G48" s="23"/>
      <c r="H48" s="23"/>
      <c r="I48" s="23"/>
      <c r="J48" s="23"/>
      <c r="K48" s="23"/>
      <c r="L48" s="23"/>
      <c r="P48" s="11"/>
    </row>
    <row r="49" spans="1:16">
      <c r="A49" s="32" t="s">
        <v>13</v>
      </c>
      <c r="B49" s="1" t="e">
        <f>B$24/51.84</f>
        <v>#VALUE!</v>
      </c>
      <c r="C49" s="25" t="e">
        <f t="shared" si="0"/>
        <v>#VALUE!</v>
      </c>
      <c r="D49" s="25" t="e">
        <f t="shared" si="0"/>
        <v>#VALUE!</v>
      </c>
      <c r="E49" s="46" t="e">
        <f t="shared" si="1"/>
        <v>#VALUE!</v>
      </c>
      <c r="F49" s="23"/>
      <c r="G49" s="23"/>
      <c r="H49" s="23"/>
      <c r="I49" s="23"/>
      <c r="J49" s="23"/>
      <c r="K49" s="23"/>
      <c r="L49" s="23"/>
      <c r="P49" s="11"/>
    </row>
    <row r="50" spans="1:16">
      <c r="A50" s="31" t="s">
        <v>14</v>
      </c>
      <c r="B50" s="2" t="e">
        <f>B$24/100</f>
        <v>#VALUE!</v>
      </c>
      <c r="C50" s="2" t="e">
        <f t="shared" si="0"/>
        <v>#VALUE!</v>
      </c>
      <c r="D50" s="2" t="e">
        <f t="shared" si="0"/>
        <v>#VALUE!</v>
      </c>
      <c r="E50" s="48" t="e">
        <f t="shared" si="1"/>
        <v>#VALUE!</v>
      </c>
      <c r="F50" s="23"/>
      <c r="G50" s="23"/>
      <c r="H50" s="23"/>
      <c r="I50" s="23"/>
      <c r="J50" s="23"/>
      <c r="K50" s="23"/>
      <c r="L50" s="23"/>
      <c r="P50" s="11"/>
    </row>
    <row r="51" spans="1:16">
      <c r="A51" s="31" t="s">
        <v>15</v>
      </c>
      <c r="B51" s="2" t="e">
        <f>B$24/155.52</f>
        <v>#VALUE!</v>
      </c>
      <c r="C51" s="33" t="e">
        <f t="shared" si="0"/>
        <v>#VALUE!</v>
      </c>
      <c r="D51" s="33" t="e">
        <f t="shared" si="0"/>
        <v>#VALUE!</v>
      </c>
      <c r="E51" s="48" t="e">
        <f t="shared" si="1"/>
        <v>#VALUE!</v>
      </c>
      <c r="F51" s="23"/>
      <c r="G51" s="23"/>
      <c r="H51" s="23"/>
      <c r="I51" s="23"/>
      <c r="J51" s="23"/>
      <c r="K51" s="23"/>
      <c r="L51" s="23"/>
      <c r="P51" s="11"/>
    </row>
    <row r="52" spans="1:16">
      <c r="A52" s="31" t="s">
        <v>16</v>
      </c>
      <c r="B52" s="2" t="e">
        <f>B$24/480</f>
        <v>#VALUE!</v>
      </c>
      <c r="C52" s="33" t="e">
        <f t="shared" si="0"/>
        <v>#VALUE!</v>
      </c>
      <c r="D52" s="33" t="e">
        <f t="shared" si="0"/>
        <v>#VALUE!</v>
      </c>
      <c r="E52" s="48" t="e">
        <f t="shared" si="1"/>
        <v>#VALUE!</v>
      </c>
      <c r="F52" s="23"/>
      <c r="G52" s="23"/>
      <c r="H52" s="23"/>
      <c r="I52" s="23"/>
      <c r="J52" s="23"/>
      <c r="K52" s="23"/>
      <c r="L52" s="23"/>
      <c r="P52" s="11"/>
    </row>
    <row r="53" spans="1:16">
      <c r="A53" s="32" t="s">
        <v>17</v>
      </c>
      <c r="B53" s="1" t="e">
        <f>B$24/622.08</f>
        <v>#VALUE!</v>
      </c>
      <c r="C53" s="25" t="e">
        <f t="shared" si="0"/>
        <v>#VALUE!</v>
      </c>
      <c r="D53" s="25" t="e">
        <f t="shared" si="0"/>
        <v>#VALUE!</v>
      </c>
      <c r="E53" s="46" t="e">
        <f t="shared" si="1"/>
        <v>#VALUE!</v>
      </c>
      <c r="F53" s="23"/>
      <c r="G53" s="23"/>
      <c r="H53" s="23"/>
      <c r="I53" s="23"/>
      <c r="J53" s="23"/>
      <c r="K53" s="23"/>
      <c r="L53" s="23"/>
      <c r="P53" s="11"/>
    </row>
    <row r="54" spans="1:16">
      <c r="A54" s="31" t="s">
        <v>18</v>
      </c>
      <c r="B54" s="2" t="e">
        <f>B$24/1000</f>
        <v>#VALUE!</v>
      </c>
      <c r="C54" s="2" t="e">
        <f t="shared" si="0"/>
        <v>#VALUE!</v>
      </c>
      <c r="D54" s="2" t="e">
        <f t="shared" si="0"/>
        <v>#VALUE!</v>
      </c>
      <c r="E54" s="47" t="e">
        <f t="shared" si="1"/>
        <v>#VALUE!</v>
      </c>
      <c r="F54" s="23"/>
      <c r="G54" s="23"/>
      <c r="H54" s="23"/>
      <c r="I54" s="23"/>
      <c r="J54" s="23"/>
      <c r="K54" s="23"/>
      <c r="L54" s="23"/>
      <c r="P54" s="11"/>
    </row>
    <row r="55" spans="1:16">
      <c r="A55" s="32" t="s">
        <v>19</v>
      </c>
      <c r="B55" s="2" t="e">
        <f>B$26/1.244</f>
        <v>#VALUE!</v>
      </c>
      <c r="C55" s="25" t="e">
        <f t="shared" si="0"/>
        <v>#VALUE!</v>
      </c>
      <c r="D55" s="25" t="e">
        <f t="shared" si="0"/>
        <v>#VALUE!</v>
      </c>
      <c r="E55" s="46" t="e">
        <f t="shared" si="1"/>
        <v>#VALUE!</v>
      </c>
      <c r="F55" s="23"/>
      <c r="G55" s="23"/>
      <c r="H55" s="23"/>
      <c r="I55" s="23"/>
      <c r="J55" s="23"/>
      <c r="K55" s="23"/>
      <c r="L55" s="23"/>
    </row>
    <row r="56" spans="1:16">
      <c r="A56" s="32" t="s">
        <v>20</v>
      </c>
      <c r="B56" s="2" t="e">
        <f>B$26/2.488</f>
        <v>#VALUE!</v>
      </c>
      <c r="C56" s="25" t="e">
        <f t="shared" si="0"/>
        <v>#VALUE!</v>
      </c>
      <c r="D56" s="25" t="e">
        <f t="shared" si="0"/>
        <v>#VALUE!</v>
      </c>
      <c r="E56" s="46" t="e">
        <f t="shared" si="1"/>
        <v>#VALUE!</v>
      </c>
      <c r="F56" s="23"/>
      <c r="G56" s="23"/>
      <c r="H56" s="23"/>
      <c r="I56" s="23"/>
      <c r="J56" s="23"/>
      <c r="K56" s="23"/>
      <c r="L56" s="23"/>
    </row>
    <row r="57" spans="1:16">
      <c r="A57" s="32" t="s">
        <v>21</v>
      </c>
      <c r="B57" s="2" t="e">
        <f>B$26/10</f>
        <v>#VALUE!</v>
      </c>
      <c r="C57" s="25" t="e">
        <f t="shared" si="0"/>
        <v>#VALUE!</v>
      </c>
      <c r="D57" s="25" t="e">
        <f t="shared" si="0"/>
        <v>#VALUE!</v>
      </c>
      <c r="E57" s="46" t="e">
        <f t="shared" si="1"/>
        <v>#VALUE!</v>
      </c>
      <c r="F57" s="23"/>
      <c r="G57" s="23"/>
      <c r="H57" s="23"/>
      <c r="I57" s="23"/>
      <c r="J57" s="23"/>
      <c r="K57" s="23"/>
      <c r="L57" s="23"/>
    </row>
    <row r="58" spans="1:16" ht="15.75" thickBot="1">
      <c r="A58" s="34" t="s">
        <v>22</v>
      </c>
      <c r="B58" s="3" t="e">
        <f>B$26/13.271</f>
        <v>#VALUE!</v>
      </c>
      <c r="C58" s="35" t="e">
        <f t="shared" si="0"/>
        <v>#VALUE!</v>
      </c>
      <c r="D58" s="35" t="e">
        <f t="shared" si="0"/>
        <v>#VALUE!</v>
      </c>
      <c r="E58" s="49" t="e">
        <f t="shared" si="1"/>
        <v>#VALUE!</v>
      </c>
      <c r="F58" s="23"/>
      <c r="G58" s="23"/>
      <c r="H58" s="23"/>
      <c r="I58" s="23"/>
      <c r="J58" s="23"/>
      <c r="K58" s="23"/>
      <c r="L58" s="23"/>
    </row>
    <row r="59" spans="1:16">
      <c r="J59" s="23"/>
      <c r="K59" s="23"/>
      <c r="L59" s="23"/>
    </row>
    <row r="60" spans="1:16">
      <c r="J60" s="23"/>
      <c r="K60" s="23"/>
      <c r="L60" s="23"/>
    </row>
  </sheetData>
  <sheetProtection password="DCDD" sheet="1" objects="1" scenarios="1"/>
  <pageMargins left="0.7" right="0.7" top="0.75" bottom="0.75" header="0.3" footer="0.3"/>
  <pageSetup orientation="portrait" r:id="rId1"/>
  <ignoredErrors>
    <ignoredError sqref="B21" formula="1"/>
    <ignoredError sqref="B23:B37" evalError="1" formula="1"/>
    <ignoredError sqref="B20 B22:C22 B38:E58 C33 C23:C32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P62"/>
  <sheetViews>
    <sheetView zoomScale="80" zoomScaleNormal="80" workbookViewId="0">
      <selection activeCell="B2" sqref="B2"/>
    </sheetView>
  </sheetViews>
  <sheetFormatPr defaultRowHeight="15"/>
  <cols>
    <col min="1" max="1" width="30" style="9" bestFit="1" customWidth="1"/>
    <col min="2" max="2" width="40.7109375" style="9" bestFit="1" customWidth="1"/>
    <col min="3" max="3" width="33" style="9" bestFit="1" customWidth="1"/>
    <col min="4" max="4" width="30.7109375" style="9" bestFit="1" customWidth="1"/>
    <col min="5" max="5" width="29.140625" style="9" bestFit="1" customWidth="1"/>
    <col min="6" max="6" width="2.28515625" style="9" bestFit="1" customWidth="1"/>
    <col min="7" max="7" width="7.42578125" style="9" customWidth="1"/>
    <col min="8" max="8" width="11.7109375" style="9" bestFit="1" customWidth="1"/>
    <col min="9" max="9" width="2.28515625" style="9" bestFit="1" customWidth="1"/>
    <col min="10" max="10" width="18.140625" style="9" bestFit="1" customWidth="1"/>
    <col min="11" max="11" width="17.140625" style="9" bestFit="1" customWidth="1"/>
    <col min="12" max="16384" width="9.140625" style="9"/>
  </cols>
  <sheetData>
    <row r="1" spans="1:11">
      <c r="A1" s="7" t="s">
        <v>0</v>
      </c>
      <c r="B1" s="4"/>
      <c r="C1" s="8" t="s">
        <v>23</v>
      </c>
      <c r="E1" s="10"/>
      <c r="K1" s="11"/>
    </row>
    <row r="2" spans="1:11">
      <c r="A2" s="12" t="s">
        <v>1</v>
      </c>
      <c r="B2" s="5"/>
      <c r="C2" s="13" t="s">
        <v>24</v>
      </c>
      <c r="E2" s="10"/>
      <c r="K2" s="11"/>
    </row>
    <row r="3" spans="1:11">
      <c r="A3" s="12"/>
      <c r="B3" s="5"/>
      <c r="C3" s="13" t="s">
        <v>25</v>
      </c>
      <c r="E3" s="10"/>
      <c r="K3" s="11"/>
    </row>
    <row r="4" spans="1:11">
      <c r="A4" s="12"/>
      <c r="B4" s="5"/>
      <c r="C4" s="13" t="s">
        <v>26</v>
      </c>
      <c r="E4" s="10"/>
      <c r="K4" s="11"/>
    </row>
    <row r="5" spans="1:11">
      <c r="A5" s="12"/>
      <c r="B5" s="5"/>
      <c r="C5" s="13" t="s">
        <v>27</v>
      </c>
      <c r="E5" s="10"/>
      <c r="K5" s="11"/>
    </row>
    <row r="6" spans="1:11">
      <c r="A6" s="12"/>
      <c r="B6" s="5"/>
      <c r="C6" s="13" t="s">
        <v>28</v>
      </c>
      <c r="E6" s="10"/>
      <c r="K6" s="11"/>
    </row>
    <row r="7" spans="1:11">
      <c r="A7" s="12"/>
      <c r="B7" s="5"/>
      <c r="C7" s="13" t="s">
        <v>29</v>
      </c>
      <c r="E7" s="10"/>
      <c r="K7" s="11"/>
    </row>
    <row r="8" spans="1:11">
      <c r="A8" s="12"/>
      <c r="B8" s="5"/>
      <c r="C8" s="13" t="s">
        <v>30</v>
      </c>
      <c r="E8" s="10"/>
      <c r="K8" s="11"/>
    </row>
    <row r="9" spans="1:11">
      <c r="A9" s="12"/>
      <c r="B9" s="5"/>
      <c r="C9" s="13" t="s">
        <v>31</v>
      </c>
      <c r="E9" s="10"/>
      <c r="K9" s="11"/>
    </row>
    <row r="10" spans="1:11">
      <c r="A10" s="12"/>
      <c r="B10" s="5"/>
      <c r="C10" s="13" t="s">
        <v>32</v>
      </c>
      <c r="E10" s="10"/>
      <c r="K10" s="11"/>
    </row>
    <row r="11" spans="1:11">
      <c r="A11" s="12"/>
      <c r="B11" s="5"/>
      <c r="C11" s="13" t="s">
        <v>33</v>
      </c>
      <c r="E11" s="10"/>
      <c r="K11" s="11"/>
    </row>
    <row r="12" spans="1:11">
      <c r="A12" s="12"/>
      <c r="B12" s="5"/>
      <c r="C12" s="13" t="s">
        <v>34</v>
      </c>
      <c r="E12" s="10"/>
      <c r="K12" s="11"/>
    </row>
    <row r="13" spans="1:11">
      <c r="A13" s="12"/>
      <c r="B13" s="5"/>
      <c r="C13" s="13" t="s">
        <v>35</v>
      </c>
      <c r="E13" s="10"/>
      <c r="K13" s="11"/>
    </row>
    <row r="14" spans="1:11">
      <c r="A14" s="12"/>
      <c r="B14" s="5"/>
      <c r="C14" s="13" t="s">
        <v>36</v>
      </c>
      <c r="E14" s="10"/>
      <c r="K14" s="11"/>
    </row>
    <row r="15" spans="1:11">
      <c r="A15" s="12"/>
      <c r="B15" s="5"/>
      <c r="C15" s="13" t="s">
        <v>76</v>
      </c>
      <c r="E15" s="10"/>
      <c r="K15" s="11"/>
    </row>
    <row r="16" spans="1:11">
      <c r="A16" s="12"/>
      <c r="B16" s="5"/>
      <c r="C16" s="13" t="s">
        <v>77</v>
      </c>
      <c r="E16" s="10"/>
      <c r="K16" s="11"/>
    </row>
    <row r="17" spans="1:14">
      <c r="A17" s="12"/>
      <c r="B17" s="5"/>
      <c r="C17" s="13" t="s">
        <v>78</v>
      </c>
      <c r="E17" s="10"/>
      <c r="K17" s="11"/>
    </row>
    <row r="18" spans="1:14" ht="15.75" thickBot="1">
      <c r="A18" s="14"/>
      <c r="B18" s="6"/>
      <c r="C18" s="15" t="s">
        <v>79</v>
      </c>
      <c r="E18" s="10"/>
      <c r="K18" s="11"/>
    </row>
    <row r="19" spans="1:14" ht="15.75" thickBot="1">
      <c r="B19" s="16"/>
      <c r="E19" s="10"/>
      <c r="F19" s="23"/>
      <c r="G19" s="23"/>
      <c r="H19" s="23"/>
      <c r="I19" s="23"/>
      <c r="J19" s="23"/>
      <c r="K19" s="11"/>
    </row>
    <row r="20" spans="1:14">
      <c r="A20" s="17"/>
      <c r="B20" s="18" t="e">
        <f>IF(B21&lt;&gt;0,B21*8,"")</f>
        <v>#VALUE!</v>
      </c>
      <c r="C20" s="19" t="s">
        <v>23</v>
      </c>
      <c r="D20" s="20">
        <v>8</v>
      </c>
      <c r="E20" s="21" t="s">
        <v>23</v>
      </c>
      <c r="F20" s="19" t="s">
        <v>52</v>
      </c>
      <c r="G20" s="21">
        <v>1</v>
      </c>
      <c r="H20" s="19" t="s">
        <v>64</v>
      </c>
      <c r="I20" s="19"/>
      <c r="J20" s="22"/>
      <c r="K20" s="23"/>
      <c r="L20" s="23"/>
      <c r="M20" s="23"/>
      <c r="N20" s="23"/>
    </row>
    <row r="21" spans="1:14">
      <c r="A21" s="24" t="s">
        <v>2</v>
      </c>
      <c r="B21" s="25" t="str">
        <f>IF(B2&lt;&gt;"",B2,IF(B4&lt;&gt;"",B4*10^3,IF(B6&lt;&gt;"",B6*10^6,IF(B8&lt;&gt;"",B8*10^9,IF(B10&lt;&gt;"",B10*10^12,IF(B12&lt;&gt;"",B12*10^15,IF(B14&lt;&gt;"",B14*10^18,IF(B16&lt;&gt;"",B16*10^21,IF(B18&lt;&gt;"",B18*10^24,IF(B1&lt;&gt;"",B1/8,IF(B3&lt;&gt;"",B3*10^3/8,IF(B5&lt;&gt;"",B5*10^6/8,IF(B7&lt;&gt;"",B7*10^9/8,IF(B9&lt;&gt;"",B9*10^12/8,IF(B11&lt;&gt;"",B11*10^15/8,IF(B13&lt;&gt;"",B13*10^18/8,IF(B15&lt;&gt;"",B15*10^21/8,IF(B18&lt;&gt;"",B18*10^24/8,"Enter 1 value in B1 thru B18"))))))))))))))))))</f>
        <v>Enter 1 value in B1 thru B18</v>
      </c>
      <c r="C21" s="23" t="s">
        <v>24</v>
      </c>
      <c r="D21" s="26">
        <v>1</v>
      </c>
      <c r="E21" s="27" t="s">
        <v>64</v>
      </c>
      <c r="F21" s="23" t="s">
        <v>52</v>
      </c>
      <c r="G21" s="27">
        <v>8</v>
      </c>
      <c r="H21" s="23" t="s">
        <v>23</v>
      </c>
      <c r="I21" s="23"/>
      <c r="J21" s="28"/>
      <c r="K21" s="23"/>
      <c r="L21" s="23"/>
      <c r="M21" s="23"/>
      <c r="N21" s="23"/>
    </row>
    <row r="22" spans="1:14">
      <c r="A22" s="12"/>
      <c r="B22" s="25" t="e">
        <f>IF(B23&lt;&gt;0,B23*8,"")</f>
        <v>#VALUE!</v>
      </c>
      <c r="C22" s="23" t="s">
        <v>25</v>
      </c>
      <c r="D22" s="29"/>
      <c r="E22" s="23"/>
      <c r="F22" s="23"/>
      <c r="G22" s="23"/>
      <c r="H22" s="23"/>
      <c r="I22" s="23"/>
      <c r="J22" s="28"/>
      <c r="K22" s="23"/>
      <c r="L22" s="23"/>
      <c r="M22" s="23"/>
      <c r="N22" s="23"/>
    </row>
    <row r="23" spans="1:14">
      <c r="A23" s="12"/>
      <c r="B23" s="25" t="e">
        <f>IF(B$21&lt;&gt;0,B$21/10^3,"")</f>
        <v>#VALUE!</v>
      </c>
      <c r="C23" s="23" t="s">
        <v>26</v>
      </c>
      <c r="D23" s="26">
        <v>1</v>
      </c>
      <c r="E23" s="23" t="s">
        <v>41</v>
      </c>
      <c r="F23" s="23" t="s">
        <v>52</v>
      </c>
      <c r="G23" s="27">
        <v>1000</v>
      </c>
      <c r="H23" s="23" t="s">
        <v>24</v>
      </c>
      <c r="I23" s="23" t="s">
        <v>52</v>
      </c>
      <c r="J23" s="28" t="s">
        <v>65</v>
      </c>
      <c r="K23" s="23"/>
      <c r="L23" s="23"/>
      <c r="M23" s="23"/>
      <c r="N23" s="23"/>
    </row>
    <row r="24" spans="1:14">
      <c r="A24" s="12"/>
      <c r="B24" s="25" t="e">
        <f>IF(B25&lt;&gt;0,B25*8,"")</f>
        <v>#VALUE!</v>
      </c>
      <c r="C24" s="23" t="s">
        <v>27</v>
      </c>
      <c r="D24" s="26">
        <v>1</v>
      </c>
      <c r="E24" s="23" t="s">
        <v>42</v>
      </c>
      <c r="F24" s="23" t="s">
        <v>52</v>
      </c>
      <c r="G24" s="27">
        <v>125</v>
      </c>
      <c r="H24" s="23" t="s">
        <v>26</v>
      </c>
      <c r="I24" s="23" t="s">
        <v>52</v>
      </c>
      <c r="J24" s="28" t="s">
        <v>71</v>
      </c>
      <c r="K24" s="23"/>
      <c r="L24" s="23"/>
      <c r="M24" s="23"/>
      <c r="N24" s="23"/>
    </row>
    <row r="25" spans="1:14">
      <c r="A25" s="12"/>
      <c r="B25" s="25" t="e">
        <f>IF(B$21&lt;&gt;0,B$21/10^6,"")</f>
        <v>#VALUE!</v>
      </c>
      <c r="C25" s="23" t="s">
        <v>28</v>
      </c>
      <c r="D25" s="26">
        <v>1</v>
      </c>
      <c r="E25" s="23" t="s">
        <v>43</v>
      </c>
      <c r="F25" s="23" t="s">
        <v>52</v>
      </c>
      <c r="G25" s="27">
        <v>1000</v>
      </c>
      <c r="H25" s="23" t="s">
        <v>26</v>
      </c>
      <c r="I25" s="23" t="s">
        <v>52</v>
      </c>
      <c r="J25" s="28" t="s">
        <v>66</v>
      </c>
      <c r="K25" s="23"/>
      <c r="L25" s="23"/>
      <c r="M25" s="23"/>
      <c r="N25" s="23"/>
    </row>
    <row r="26" spans="1:14">
      <c r="A26" s="12"/>
      <c r="B26" s="25" t="e">
        <f>IF(B27&lt;&gt;0,B27*8,"")</f>
        <v>#VALUE!</v>
      </c>
      <c r="C26" s="23" t="s">
        <v>29</v>
      </c>
      <c r="D26" s="26">
        <v>1</v>
      </c>
      <c r="E26" s="23" t="s">
        <v>44</v>
      </c>
      <c r="F26" s="23" t="s">
        <v>52</v>
      </c>
      <c r="G26" s="27">
        <v>125</v>
      </c>
      <c r="H26" s="23" t="s">
        <v>28</v>
      </c>
      <c r="I26" s="23" t="s">
        <v>52</v>
      </c>
      <c r="J26" s="28" t="s">
        <v>72</v>
      </c>
      <c r="K26" s="23"/>
      <c r="L26" s="23"/>
      <c r="M26" s="23"/>
      <c r="N26" s="23"/>
    </row>
    <row r="27" spans="1:14">
      <c r="A27" s="12"/>
      <c r="B27" s="25" t="e">
        <f>IF(B$21&lt;&gt;0,B$21/10^9,"")</f>
        <v>#VALUE!</v>
      </c>
      <c r="C27" s="23" t="s">
        <v>30</v>
      </c>
      <c r="D27" s="26">
        <v>1</v>
      </c>
      <c r="E27" s="23" t="s">
        <v>45</v>
      </c>
      <c r="F27" s="23" t="s">
        <v>52</v>
      </c>
      <c r="G27" s="27">
        <v>1000</v>
      </c>
      <c r="H27" s="23" t="s">
        <v>28</v>
      </c>
      <c r="I27" s="23" t="s">
        <v>52</v>
      </c>
      <c r="J27" s="28" t="s">
        <v>67</v>
      </c>
      <c r="K27" s="23"/>
      <c r="L27" s="23"/>
      <c r="M27" s="23"/>
      <c r="N27" s="23"/>
    </row>
    <row r="28" spans="1:14">
      <c r="A28" s="12"/>
      <c r="B28" s="25" t="e">
        <f>IF(B29&lt;&gt;0,B29*8,"")</f>
        <v>#VALUE!</v>
      </c>
      <c r="C28" s="23" t="s">
        <v>31</v>
      </c>
      <c r="D28" s="26">
        <v>1</v>
      </c>
      <c r="E28" s="23" t="s">
        <v>46</v>
      </c>
      <c r="F28" s="23" t="s">
        <v>52</v>
      </c>
      <c r="G28" s="27">
        <v>125</v>
      </c>
      <c r="H28" s="23" t="s">
        <v>30</v>
      </c>
      <c r="I28" s="23" t="s">
        <v>52</v>
      </c>
      <c r="J28" s="28" t="s">
        <v>73</v>
      </c>
      <c r="K28" s="23"/>
      <c r="L28" s="23"/>
      <c r="M28" s="23"/>
      <c r="N28" s="23"/>
    </row>
    <row r="29" spans="1:14">
      <c r="A29" s="12"/>
      <c r="B29" s="25" t="e">
        <f>IF(B$21&lt;&gt;0,B$21/10^12,"")</f>
        <v>#VALUE!</v>
      </c>
      <c r="C29" s="23" t="s">
        <v>32</v>
      </c>
      <c r="D29" s="26">
        <v>1</v>
      </c>
      <c r="E29" s="23" t="s">
        <v>47</v>
      </c>
      <c r="F29" s="23" t="s">
        <v>52</v>
      </c>
      <c r="G29" s="27">
        <v>1000</v>
      </c>
      <c r="H29" s="23" t="s">
        <v>30</v>
      </c>
      <c r="I29" s="23" t="s">
        <v>52</v>
      </c>
      <c r="J29" s="28" t="s">
        <v>68</v>
      </c>
      <c r="K29" s="23"/>
      <c r="L29" s="23"/>
      <c r="M29" s="23"/>
      <c r="N29" s="23"/>
    </row>
    <row r="30" spans="1:14">
      <c r="A30" s="12"/>
      <c r="B30" s="25" t="e">
        <f>IF(B31&lt;&gt;0,B31*8,"")</f>
        <v>#VALUE!</v>
      </c>
      <c r="C30" s="23" t="s">
        <v>33</v>
      </c>
      <c r="D30" s="26">
        <v>1</v>
      </c>
      <c r="E30" s="23" t="s">
        <v>48</v>
      </c>
      <c r="F30" s="23" t="s">
        <v>52</v>
      </c>
      <c r="G30" s="27">
        <v>125</v>
      </c>
      <c r="H30" s="23" t="s">
        <v>32</v>
      </c>
      <c r="I30" s="23" t="s">
        <v>52</v>
      </c>
      <c r="J30" s="28" t="s">
        <v>74</v>
      </c>
      <c r="K30" s="23"/>
      <c r="L30" s="23"/>
      <c r="M30" s="23"/>
      <c r="N30" s="23"/>
    </row>
    <row r="31" spans="1:14">
      <c r="A31" s="12"/>
      <c r="B31" s="25" t="e">
        <f>IF(B$21&lt;&gt;0,B$21/10^15,"")</f>
        <v>#VALUE!</v>
      </c>
      <c r="C31" s="23" t="s">
        <v>34</v>
      </c>
      <c r="D31" s="26">
        <v>1</v>
      </c>
      <c r="E31" s="23" t="s">
        <v>49</v>
      </c>
      <c r="F31" s="23" t="s">
        <v>52</v>
      </c>
      <c r="G31" s="27">
        <v>1000</v>
      </c>
      <c r="H31" s="23" t="s">
        <v>32</v>
      </c>
      <c r="I31" s="23" t="s">
        <v>52</v>
      </c>
      <c r="J31" s="28" t="s">
        <v>69</v>
      </c>
      <c r="K31" s="23"/>
      <c r="L31" s="23"/>
      <c r="M31" s="23"/>
      <c r="N31" s="23"/>
    </row>
    <row r="32" spans="1:14">
      <c r="A32" s="12"/>
      <c r="B32" s="25" t="e">
        <f>IF(B33&lt;&gt;0,B33*8,"")</f>
        <v>#VALUE!</v>
      </c>
      <c r="C32" s="23" t="s">
        <v>35</v>
      </c>
      <c r="D32" s="26">
        <v>1</v>
      </c>
      <c r="E32" s="23" t="s">
        <v>50</v>
      </c>
      <c r="F32" s="23" t="s">
        <v>52</v>
      </c>
      <c r="G32" s="27">
        <v>125</v>
      </c>
      <c r="H32" s="23" t="s">
        <v>34</v>
      </c>
      <c r="I32" s="23" t="s">
        <v>52</v>
      </c>
      <c r="J32" s="28" t="s">
        <v>75</v>
      </c>
      <c r="K32" s="23"/>
      <c r="L32" s="23"/>
      <c r="M32" s="23"/>
      <c r="N32" s="23"/>
    </row>
    <row r="33" spans="1:16">
      <c r="A33" s="12"/>
      <c r="B33" s="25" t="e">
        <f>IF(B$21&lt;&gt;0,B$21/10^18,"")</f>
        <v>#VALUE!</v>
      </c>
      <c r="C33" s="23" t="s">
        <v>36</v>
      </c>
      <c r="D33" s="26">
        <v>1</v>
      </c>
      <c r="E33" s="23" t="s">
        <v>51</v>
      </c>
      <c r="F33" s="23" t="s">
        <v>52</v>
      </c>
      <c r="G33" s="27">
        <v>1000</v>
      </c>
      <c r="H33" s="23" t="s">
        <v>34</v>
      </c>
      <c r="I33" s="23" t="s">
        <v>52</v>
      </c>
      <c r="J33" s="28" t="s">
        <v>70</v>
      </c>
      <c r="K33" s="23"/>
      <c r="L33" s="23"/>
      <c r="M33" s="23"/>
      <c r="N33" s="23"/>
    </row>
    <row r="34" spans="1:16">
      <c r="A34" s="12"/>
      <c r="B34" s="25" t="e">
        <f>IF(B35&lt;&gt;0,B35*8,"")</f>
        <v>#VALUE!</v>
      </c>
      <c r="C34" s="23" t="s">
        <v>76</v>
      </c>
      <c r="D34" s="26">
        <v>1</v>
      </c>
      <c r="E34" s="23" t="s">
        <v>80</v>
      </c>
      <c r="F34" s="23" t="s">
        <v>52</v>
      </c>
      <c r="G34" s="27">
        <v>125</v>
      </c>
      <c r="H34" s="30" t="s">
        <v>36</v>
      </c>
      <c r="I34" s="23" t="s">
        <v>52</v>
      </c>
      <c r="J34" s="28" t="s">
        <v>88</v>
      </c>
      <c r="K34" s="23"/>
      <c r="L34" s="23"/>
      <c r="M34" s="23"/>
      <c r="N34" s="23"/>
    </row>
    <row r="35" spans="1:16">
      <c r="A35" s="12"/>
      <c r="B35" s="25" t="e">
        <f>IF(B$21&lt;&gt;0,B$21/10^21,"")</f>
        <v>#VALUE!</v>
      </c>
      <c r="C35" s="23" t="s">
        <v>77</v>
      </c>
      <c r="D35" s="26">
        <v>1</v>
      </c>
      <c r="E35" s="23" t="s">
        <v>81</v>
      </c>
      <c r="F35" s="23" t="s">
        <v>52</v>
      </c>
      <c r="G35" s="27">
        <v>1000</v>
      </c>
      <c r="H35" s="30" t="s">
        <v>36</v>
      </c>
      <c r="I35" s="23" t="s">
        <v>52</v>
      </c>
      <c r="J35" s="28" t="s">
        <v>90</v>
      </c>
      <c r="K35" s="23"/>
      <c r="L35" s="23"/>
      <c r="M35" s="23"/>
      <c r="N35" s="23"/>
    </row>
    <row r="36" spans="1:16">
      <c r="A36" s="12"/>
      <c r="B36" s="25" t="e">
        <f>IF(B37&lt;&gt;0,B37*8,"")</f>
        <v>#VALUE!</v>
      </c>
      <c r="C36" s="23" t="s">
        <v>78</v>
      </c>
      <c r="D36" s="26">
        <v>1</v>
      </c>
      <c r="E36" s="23" t="s">
        <v>82</v>
      </c>
      <c r="F36" s="23" t="s">
        <v>52</v>
      </c>
      <c r="G36" s="27">
        <v>125</v>
      </c>
      <c r="H36" s="30" t="s">
        <v>77</v>
      </c>
      <c r="I36" s="23" t="s">
        <v>52</v>
      </c>
      <c r="J36" s="28" t="s">
        <v>89</v>
      </c>
      <c r="K36" s="23"/>
      <c r="L36" s="23"/>
      <c r="M36" s="23"/>
      <c r="N36" s="23"/>
    </row>
    <row r="37" spans="1:16" ht="15.75" thickBot="1">
      <c r="A37" s="37"/>
      <c r="B37" s="35" t="e">
        <f>IF(B$21&lt;&gt;0,B$21/10^24,"")</f>
        <v>#VALUE!</v>
      </c>
      <c r="C37" s="14" t="s">
        <v>79</v>
      </c>
      <c r="D37" s="38">
        <v>1</v>
      </c>
      <c r="E37" s="14" t="s">
        <v>83</v>
      </c>
      <c r="F37" s="14" t="s">
        <v>52</v>
      </c>
      <c r="G37" s="39">
        <v>1000</v>
      </c>
      <c r="H37" s="40" t="s">
        <v>77</v>
      </c>
      <c r="I37" s="14" t="s">
        <v>52</v>
      </c>
      <c r="J37" s="36" t="s">
        <v>91</v>
      </c>
      <c r="K37" s="23"/>
      <c r="L37" s="23"/>
      <c r="M37" s="23"/>
      <c r="N37" s="23"/>
    </row>
    <row r="38" spans="1:16" ht="15.75" thickBot="1">
      <c r="A38" s="12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</row>
    <row r="39" spans="1:16">
      <c r="A39" s="41" t="s">
        <v>3</v>
      </c>
      <c r="B39" s="42" t="s">
        <v>37</v>
      </c>
      <c r="C39" s="43" t="s">
        <v>38</v>
      </c>
      <c r="D39" s="43" t="s">
        <v>39</v>
      </c>
      <c r="E39" s="44" t="s">
        <v>40</v>
      </c>
      <c r="F39" s="23"/>
      <c r="G39" s="23"/>
      <c r="H39" s="23"/>
      <c r="I39" s="23"/>
      <c r="J39" s="23"/>
      <c r="K39" s="23"/>
      <c r="L39" s="23"/>
      <c r="M39" s="23"/>
      <c r="N39" s="23"/>
    </row>
    <row r="40" spans="1:16">
      <c r="A40" s="32" t="s">
        <v>4</v>
      </c>
      <c r="B40" s="1" t="e">
        <f>B$22/28.8</f>
        <v>#VALUE!</v>
      </c>
      <c r="C40" s="1" t="e">
        <f t="shared" ref="C40:D58" si="0">+B40/60</f>
        <v>#VALUE!</v>
      </c>
      <c r="D40" s="1" t="e">
        <f t="shared" si="0"/>
        <v>#VALUE!</v>
      </c>
      <c r="E40" s="45" t="e">
        <f>+D40/24</f>
        <v>#VALUE!</v>
      </c>
      <c r="F40" s="23"/>
      <c r="G40" s="23"/>
      <c r="H40" s="23"/>
      <c r="I40" s="23"/>
      <c r="J40" s="23"/>
      <c r="K40" s="23"/>
      <c r="L40" s="23"/>
      <c r="M40" s="23"/>
      <c r="N40" s="23"/>
    </row>
    <row r="41" spans="1:16">
      <c r="A41" s="32" t="s">
        <v>5</v>
      </c>
      <c r="B41" s="1" t="e">
        <f>B$22/56</f>
        <v>#VALUE!</v>
      </c>
      <c r="C41" s="1" t="e">
        <f t="shared" si="0"/>
        <v>#VALUE!</v>
      </c>
      <c r="D41" s="1" t="e">
        <f t="shared" si="0"/>
        <v>#VALUE!</v>
      </c>
      <c r="E41" s="45" t="e">
        <f t="shared" ref="E41:E58" si="1">+D41/24</f>
        <v>#VALUE!</v>
      </c>
      <c r="F41" s="23"/>
      <c r="G41" s="23"/>
      <c r="H41" s="23"/>
      <c r="I41" s="23"/>
      <c r="J41" s="23"/>
      <c r="K41" s="23"/>
      <c r="L41" s="23"/>
      <c r="M41" s="23"/>
      <c r="N41" s="23"/>
    </row>
    <row r="42" spans="1:16">
      <c r="A42" s="12" t="s">
        <v>6</v>
      </c>
      <c r="B42" s="1" t="e">
        <f>B$22/128</f>
        <v>#VALUE!</v>
      </c>
      <c r="C42" s="25" t="e">
        <f t="shared" si="0"/>
        <v>#VALUE!</v>
      </c>
      <c r="D42" s="25" t="e">
        <f t="shared" si="0"/>
        <v>#VALUE!</v>
      </c>
      <c r="E42" s="46" t="e">
        <f t="shared" si="1"/>
        <v>#VALUE!</v>
      </c>
      <c r="F42" s="23"/>
      <c r="G42" s="23"/>
      <c r="H42" s="23"/>
      <c r="I42" s="23"/>
      <c r="J42" s="23"/>
      <c r="K42" s="23"/>
      <c r="L42" s="23"/>
      <c r="M42" s="23"/>
      <c r="N42" s="23"/>
    </row>
    <row r="43" spans="1:16">
      <c r="A43" s="31" t="s">
        <v>7</v>
      </c>
      <c r="B43" s="2" t="e">
        <f>B$24/1.544</f>
        <v>#VALUE!</v>
      </c>
      <c r="C43" s="2" t="e">
        <f t="shared" si="0"/>
        <v>#VALUE!</v>
      </c>
      <c r="D43" s="2" t="e">
        <f t="shared" si="0"/>
        <v>#VALUE!</v>
      </c>
      <c r="E43" s="47" t="e">
        <f t="shared" si="1"/>
        <v>#VALUE!</v>
      </c>
      <c r="F43" s="23"/>
      <c r="G43" s="23"/>
      <c r="H43" s="23"/>
      <c r="I43" s="23"/>
      <c r="J43" s="23"/>
      <c r="K43" s="23"/>
      <c r="L43" s="23"/>
      <c r="M43" s="23"/>
      <c r="N43" s="23"/>
    </row>
    <row r="44" spans="1:16">
      <c r="A44" s="32" t="s">
        <v>8</v>
      </c>
      <c r="B44" s="1" t="e">
        <f>B$24/4</f>
        <v>#VALUE!</v>
      </c>
      <c r="C44" s="1" t="e">
        <f t="shared" si="0"/>
        <v>#VALUE!</v>
      </c>
      <c r="D44" s="1" t="e">
        <f t="shared" si="0"/>
        <v>#VALUE!</v>
      </c>
      <c r="E44" s="45" t="e">
        <f t="shared" si="1"/>
        <v>#VALUE!</v>
      </c>
      <c r="F44" s="23"/>
      <c r="G44" s="23"/>
      <c r="H44" s="23"/>
      <c r="I44" s="23"/>
      <c r="J44" s="23"/>
      <c r="K44" s="23"/>
      <c r="L44" s="23"/>
      <c r="M44" s="23"/>
      <c r="N44" s="23"/>
      <c r="P44" s="11"/>
    </row>
    <row r="45" spans="1:16">
      <c r="A45" s="31" t="s">
        <v>9</v>
      </c>
      <c r="B45" s="2" t="e">
        <f>B$24/10</f>
        <v>#VALUE!</v>
      </c>
      <c r="C45" s="2" t="e">
        <f t="shared" si="0"/>
        <v>#VALUE!</v>
      </c>
      <c r="D45" s="2" t="e">
        <f t="shared" si="0"/>
        <v>#VALUE!</v>
      </c>
      <c r="E45" s="47" t="e">
        <f t="shared" si="1"/>
        <v>#VALUE!</v>
      </c>
      <c r="F45" s="23"/>
      <c r="G45" s="23"/>
      <c r="H45" s="23"/>
      <c r="I45" s="23"/>
      <c r="J45" s="23"/>
      <c r="K45" s="23"/>
      <c r="L45" s="23"/>
      <c r="M45" s="23"/>
      <c r="N45" s="23"/>
      <c r="P45" s="11"/>
    </row>
    <row r="46" spans="1:16">
      <c r="A46" s="31" t="s">
        <v>10</v>
      </c>
      <c r="B46" s="2" t="e">
        <f>B$24/12</f>
        <v>#VALUE!</v>
      </c>
      <c r="C46" s="33" t="e">
        <f t="shared" si="0"/>
        <v>#VALUE!</v>
      </c>
      <c r="D46" s="33" t="e">
        <f t="shared" si="0"/>
        <v>#VALUE!</v>
      </c>
      <c r="E46" s="48" t="e">
        <f t="shared" si="1"/>
        <v>#VALUE!</v>
      </c>
      <c r="F46" s="23"/>
      <c r="G46" s="23"/>
      <c r="H46" s="23"/>
      <c r="I46" s="23"/>
      <c r="J46" s="23"/>
      <c r="K46" s="23"/>
      <c r="L46" s="23"/>
      <c r="M46" s="23"/>
      <c r="N46" s="23"/>
      <c r="P46" s="11"/>
    </row>
    <row r="47" spans="1:16">
      <c r="A47" s="32" t="s">
        <v>11</v>
      </c>
      <c r="B47" s="1" t="e">
        <f>B$24/16</f>
        <v>#VALUE!</v>
      </c>
      <c r="C47" s="1" t="e">
        <f t="shared" si="0"/>
        <v>#VALUE!</v>
      </c>
      <c r="D47" s="1" t="e">
        <f t="shared" si="0"/>
        <v>#VALUE!</v>
      </c>
      <c r="E47" s="45" t="e">
        <f t="shared" si="1"/>
        <v>#VALUE!</v>
      </c>
      <c r="F47" s="23"/>
      <c r="G47" s="23"/>
      <c r="H47" s="23"/>
      <c r="I47" s="23"/>
      <c r="J47" s="23"/>
      <c r="K47" s="23"/>
      <c r="L47" s="23"/>
      <c r="M47" s="23"/>
      <c r="N47" s="23"/>
      <c r="P47" s="11"/>
    </row>
    <row r="48" spans="1:16">
      <c r="A48" s="31" t="s">
        <v>12</v>
      </c>
      <c r="B48" s="2" t="e">
        <f>B$24/45</f>
        <v>#VALUE!</v>
      </c>
      <c r="C48" s="2" t="e">
        <f t="shared" si="0"/>
        <v>#VALUE!</v>
      </c>
      <c r="D48" s="2" t="e">
        <f t="shared" si="0"/>
        <v>#VALUE!</v>
      </c>
      <c r="E48" s="47" t="e">
        <f t="shared" si="1"/>
        <v>#VALUE!</v>
      </c>
      <c r="F48" s="23"/>
      <c r="G48" s="23"/>
      <c r="H48" s="23"/>
      <c r="I48" s="23"/>
      <c r="J48" s="23"/>
      <c r="K48" s="23"/>
      <c r="L48" s="23"/>
      <c r="M48" s="23"/>
      <c r="N48" s="23"/>
      <c r="P48" s="11"/>
    </row>
    <row r="49" spans="1:16">
      <c r="A49" s="32" t="s">
        <v>13</v>
      </c>
      <c r="B49" s="1" t="e">
        <f>B$24/51.84</f>
        <v>#VALUE!</v>
      </c>
      <c r="C49" s="25" t="e">
        <f t="shared" si="0"/>
        <v>#VALUE!</v>
      </c>
      <c r="D49" s="25" t="e">
        <f t="shared" si="0"/>
        <v>#VALUE!</v>
      </c>
      <c r="E49" s="46" t="e">
        <f t="shared" si="1"/>
        <v>#VALUE!</v>
      </c>
      <c r="F49" s="23"/>
      <c r="G49" s="23"/>
      <c r="H49" s="23"/>
      <c r="I49" s="23"/>
      <c r="J49" s="23"/>
      <c r="K49" s="23"/>
      <c r="L49" s="23"/>
      <c r="M49" s="23"/>
      <c r="N49" s="23"/>
      <c r="P49" s="11"/>
    </row>
    <row r="50" spans="1:16">
      <c r="A50" s="31" t="s">
        <v>14</v>
      </c>
      <c r="B50" s="2" t="e">
        <f>B$24/100</f>
        <v>#VALUE!</v>
      </c>
      <c r="C50" s="2" t="e">
        <f t="shared" si="0"/>
        <v>#VALUE!</v>
      </c>
      <c r="D50" s="2" t="e">
        <f t="shared" si="0"/>
        <v>#VALUE!</v>
      </c>
      <c r="E50" s="48" t="e">
        <f t="shared" si="1"/>
        <v>#VALUE!</v>
      </c>
      <c r="F50" s="23"/>
      <c r="G50" s="23"/>
      <c r="H50" s="23"/>
      <c r="I50" s="23"/>
      <c r="J50" s="23"/>
      <c r="K50" s="23"/>
      <c r="L50" s="23"/>
      <c r="M50" s="23"/>
      <c r="N50" s="23"/>
      <c r="P50" s="11"/>
    </row>
    <row r="51" spans="1:16">
      <c r="A51" s="31" t="s">
        <v>15</v>
      </c>
      <c r="B51" s="2" t="e">
        <f>B$24/155.52</f>
        <v>#VALUE!</v>
      </c>
      <c r="C51" s="33" t="e">
        <f t="shared" si="0"/>
        <v>#VALUE!</v>
      </c>
      <c r="D51" s="33" t="e">
        <f t="shared" si="0"/>
        <v>#VALUE!</v>
      </c>
      <c r="E51" s="48" t="e">
        <f t="shared" si="1"/>
        <v>#VALUE!</v>
      </c>
      <c r="F51" s="23"/>
      <c r="G51" s="23"/>
      <c r="H51" s="23"/>
      <c r="I51" s="23"/>
      <c r="J51" s="23"/>
      <c r="K51" s="23"/>
      <c r="L51" s="23"/>
      <c r="M51" s="23"/>
      <c r="N51" s="23"/>
      <c r="P51" s="11"/>
    </row>
    <row r="52" spans="1:16">
      <c r="A52" s="31" t="s">
        <v>16</v>
      </c>
      <c r="B52" s="2" t="e">
        <f>B$24/480</f>
        <v>#VALUE!</v>
      </c>
      <c r="C52" s="33" t="e">
        <f t="shared" si="0"/>
        <v>#VALUE!</v>
      </c>
      <c r="D52" s="33" t="e">
        <f t="shared" si="0"/>
        <v>#VALUE!</v>
      </c>
      <c r="E52" s="48" t="e">
        <f t="shared" si="1"/>
        <v>#VALUE!</v>
      </c>
      <c r="F52" s="23"/>
      <c r="G52" s="23"/>
      <c r="H52" s="23"/>
      <c r="I52" s="23"/>
      <c r="J52" s="23"/>
      <c r="K52" s="23"/>
      <c r="L52" s="23"/>
      <c r="M52" s="23"/>
      <c r="N52" s="23"/>
      <c r="P52" s="11"/>
    </row>
    <row r="53" spans="1:16">
      <c r="A53" s="32" t="s">
        <v>17</v>
      </c>
      <c r="B53" s="1" t="e">
        <f>B$24/622.08</f>
        <v>#VALUE!</v>
      </c>
      <c r="C53" s="25" t="e">
        <f t="shared" si="0"/>
        <v>#VALUE!</v>
      </c>
      <c r="D53" s="25" t="e">
        <f t="shared" si="0"/>
        <v>#VALUE!</v>
      </c>
      <c r="E53" s="46" t="e">
        <f t="shared" si="1"/>
        <v>#VALUE!</v>
      </c>
      <c r="F53" s="23"/>
      <c r="G53" s="23"/>
      <c r="H53" s="23"/>
      <c r="I53" s="23"/>
      <c r="J53" s="23"/>
      <c r="K53" s="23"/>
      <c r="L53" s="23"/>
      <c r="M53" s="23"/>
      <c r="N53" s="23"/>
      <c r="P53" s="11"/>
    </row>
    <row r="54" spans="1:16">
      <c r="A54" s="31" t="s">
        <v>18</v>
      </c>
      <c r="B54" s="2" t="e">
        <f>B$24/1000</f>
        <v>#VALUE!</v>
      </c>
      <c r="C54" s="2" t="e">
        <f t="shared" si="0"/>
        <v>#VALUE!</v>
      </c>
      <c r="D54" s="2" t="e">
        <f t="shared" si="0"/>
        <v>#VALUE!</v>
      </c>
      <c r="E54" s="47" t="e">
        <f t="shared" si="1"/>
        <v>#VALUE!</v>
      </c>
      <c r="F54" s="23"/>
      <c r="G54" s="23"/>
      <c r="H54" s="23"/>
      <c r="I54" s="23"/>
      <c r="J54" s="23"/>
      <c r="K54" s="23"/>
      <c r="L54" s="23"/>
      <c r="M54" s="23"/>
      <c r="N54" s="23"/>
      <c r="P54" s="11"/>
    </row>
    <row r="55" spans="1:16">
      <c r="A55" s="32" t="s">
        <v>19</v>
      </c>
      <c r="B55" s="2" t="e">
        <f>B$26/1.244</f>
        <v>#VALUE!</v>
      </c>
      <c r="C55" s="25" t="e">
        <f t="shared" si="0"/>
        <v>#VALUE!</v>
      </c>
      <c r="D55" s="25" t="e">
        <f t="shared" si="0"/>
        <v>#VALUE!</v>
      </c>
      <c r="E55" s="46" t="e">
        <f t="shared" si="1"/>
        <v>#VALUE!</v>
      </c>
      <c r="F55" s="23"/>
      <c r="G55" s="23"/>
      <c r="H55" s="23"/>
      <c r="I55" s="23"/>
      <c r="J55" s="23"/>
      <c r="K55" s="23"/>
      <c r="L55" s="23"/>
      <c r="M55" s="23"/>
      <c r="N55" s="23"/>
    </row>
    <row r="56" spans="1:16">
      <c r="A56" s="32" t="s">
        <v>20</v>
      </c>
      <c r="B56" s="2" t="e">
        <f>B$26/2.488</f>
        <v>#VALUE!</v>
      </c>
      <c r="C56" s="25" t="e">
        <f t="shared" si="0"/>
        <v>#VALUE!</v>
      </c>
      <c r="D56" s="25" t="e">
        <f t="shared" si="0"/>
        <v>#VALUE!</v>
      </c>
      <c r="E56" s="46" t="e">
        <f t="shared" si="1"/>
        <v>#VALUE!</v>
      </c>
      <c r="F56" s="23"/>
      <c r="G56" s="23"/>
      <c r="H56" s="23"/>
      <c r="I56" s="23"/>
      <c r="J56" s="23"/>
      <c r="K56" s="23"/>
      <c r="L56" s="23"/>
      <c r="M56" s="23"/>
      <c r="N56" s="23"/>
    </row>
    <row r="57" spans="1:16">
      <c r="A57" s="32" t="s">
        <v>21</v>
      </c>
      <c r="B57" s="2" t="e">
        <f>B$26/10</f>
        <v>#VALUE!</v>
      </c>
      <c r="C57" s="25" t="e">
        <f t="shared" si="0"/>
        <v>#VALUE!</v>
      </c>
      <c r="D57" s="25" t="e">
        <f t="shared" si="0"/>
        <v>#VALUE!</v>
      </c>
      <c r="E57" s="46" t="e">
        <f t="shared" si="1"/>
        <v>#VALUE!</v>
      </c>
      <c r="F57" s="23"/>
      <c r="G57" s="23"/>
      <c r="H57" s="23"/>
      <c r="I57" s="23"/>
      <c r="J57" s="23"/>
      <c r="K57" s="23"/>
      <c r="L57" s="23"/>
      <c r="M57" s="23"/>
      <c r="N57" s="23"/>
    </row>
    <row r="58" spans="1:16" ht="15.75" thickBot="1">
      <c r="A58" s="34" t="s">
        <v>22</v>
      </c>
      <c r="B58" s="3" t="e">
        <f>B$26/13.271</f>
        <v>#VALUE!</v>
      </c>
      <c r="C58" s="35" t="e">
        <f t="shared" si="0"/>
        <v>#VALUE!</v>
      </c>
      <c r="D58" s="35" t="e">
        <f t="shared" si="0"/>
        <v>#VALUE!</v>
      </c>
      <c r="E58" s="49" t="e">
        <f t="shared" si="1"/>
        <v>#VALUE!</v>
      </c>
      <c r="F58" s="23"/>
      <c r="G58" s="23"/>
      <c r="H58" s="23"/>
      <c r="I58" s="23"/>
      <c r="J58" s="23"/>
      <c r="K58" s="23"/>
      <c r="L58" s="23"/>
      <c r="M58" s="23"/>
      <c r="N58" s="23"/>
    </row>
    <row r="59" spans="1:16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</row>
    <row r="60" spans="1:16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</row>
    <row r="61" spans="1:16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</row>
    <row r="62" spans="1:16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</row>
  </sheetData>
  <sheetProtection password="DCDD" sheet="1" objects="1" scenarios="1"/>
  <pageMargins left="0.7" right="0.7" top="0.75" bottom="0.75" header="0.3" footer="0.3"/>
  <pageSetup orientation="portrait" r:id="rId1"/>
  <ignoredErrors>
    <ignoredError sqref="B20:E20 B39:E58 C21:E31 B32:E32 C33:E33" evalError="1"/>
    <ignoredError sqref="B22:B31 B33:B37" evalError="1" formula="1"/>
    <ignoredError sqref="B2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Base 2</vt:lpstr>
      <vt:lpstr>Base 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G. Boche</dc:creator>
  <cp:lastModifiedBy>Jason Glenn Boche</cp:lastModifiedBy>
  <dcterms:created xsi:type="dcterms:W3CDTF">2010-12-04T20:44:50Z</dcterms:created>
  <dcterms:modified xsi:type="dcterms:W3CDTF">2011-03-19T21:12:03Z</dcterms:modified>
</cp:coreProperties>
</file>